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2" l="1"/>
  <c r="V23" i="12"/>
  <c r="Q23" i="12"/>
  <c r="AA7" i="12"/>
  <c r="AA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AM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<sst xmlns="http://schemas.openxmlformats.org/spreadsheetml/2006/main" count="1137" uniqueCount="603">
  <si>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</si>
  <si>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</si>
  <si>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</si>
  <si>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</si>
  <si>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</si>
  <si>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</si>
  <si>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</si>
  <si>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</si>
  <si>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</si>
  <si>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</si>
  <si>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</si>
  <si>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</si>
  <si>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</si>
  <si>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</si>
  <si>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</si>
  <si>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</si>
  <si>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</si>
  <si>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</si>
  <si>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</si>
  <si>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</si>
  <si>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</si>
  <si>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</si>
  <si>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</si>
  <si>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</si>
  <si>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</si>
  <si>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</si>
  <si>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</si>
  <si>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</si>
  <si>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</si>
  <si>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</si>
  <si>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</si>
  <si>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</si>
  <si>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</si>
  <si>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</si>
  <si>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</si>
  <si>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</si>
  <si>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</si>
  <si>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</si>
  <si>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</si>
  <si>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</si>
  <si>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</si>
  <si>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</si>
  <si>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</si>
  <si>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</si>
  <si>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</si>
  <si>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</si>
  <si>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</si>
  <si>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</si>
  <si>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</si>
  <si>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</si>
  <si>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</si>
  <si>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</si>
  <si>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</si>
  <si>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</si>
  <si>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</si>
  <si>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</si>
  <si>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</si>
  <si>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</si>
  <si>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</si>
  <si>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</si>
  <si>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</si>
  <si>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</si>
  <si>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</si>
  <si>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</si>
  <si>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</si>
  <si>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</si>
  <si>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</si>
  <si>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</si>
  <si>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</si>
  <si>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</si>
  <si>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</si>
  <si>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</si>
  <si>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</si>
  <si>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</si>
  <si>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</si>
  <si>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</si>
  <si>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</si>
  <si>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</si>
  <si>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</si>
  <si>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</si>
  <si>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</si>
  <si>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</si>
  <si>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</si>
  <si>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</si>
  <si>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</si>
  <si>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</si>
  <si>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</si>
  <si>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</si>
  <si>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</si>
  <si>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</si>
  <si>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</si>
  <si>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</si>
  <si>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</si>
  <si>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</si>
  <si>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</si>
  <si>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</si>
  <si>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</si>
  <si>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</si>
  <si>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</si>
  <si>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</si>
  <si>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</si>
  <si>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</si>
  <si>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</si>
  <si>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</si>
  <si>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</si>
  <si>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</si>
  <si>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</si>
  <si>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</si>
  <si>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</si>
  <si>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</si>
  <si>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</si>
  <si>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</si>
  <si>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</si>
  <si>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</si>
  <si>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</si>
  <si>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</si>
  <si>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</si>
  <si>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</si>
  <si>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</si>
  <si>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</si>
  <si>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</si>
  <si>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</si>
  <si>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</si>
  <si>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</si>
  <si>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</si>
  <si>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</si>
  <si>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</si>
  <si>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</si>
  <si>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</si>
  <si>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</si>
  <si>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</si>
  <si>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</si>
  <si>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</si>
  <si>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</si>
  <si>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</si>
  <si>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</si>
  <si>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</si>
  <si>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</si>
  <si>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</si>
  <si>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</si>
  <si>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</si>
  <si>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</si>
  <si>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</si>
  <si>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</si>
  <si>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</si>
  <si>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</si>
  <si>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</si>
  <si>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</si>
  <si>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</si>
  <si>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</si>
  <si>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</si>
  <si>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</si>
  <si>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</si>
  <si>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</si>
  <si>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</si>
  <si>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</si>
  <si>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</si>
  <si>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</si>
  <si>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</si>
  <si>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</si>
  <si>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</si>
  <si>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</si>
  <si>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</si>
  <si>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</si>
  <si>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</si>
  <si>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</si>
  <si>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</si>
  <si>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</si>
  <si>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</si>
  <si>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</si>
  <si>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</si>
  <si>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</si>
  <si>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</si>
  <si>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</si>
  <si>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</si>
  <si>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</si>
  <si>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</si>
  <si>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</si>
  <si>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</si>
  <si>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</si>
  <si>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</si>
  <si>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</si>
  <si>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</si>
  <si>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</si>
  <si>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</si>
  <si>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</si>
  <si>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</si>
  <si>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</si>
  <si>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</si>
  <si>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</si>
  <si>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</si>
  <si>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</si>
  <si>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</si>
  <si>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</si>
  <si>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</si>
  <si>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</si>
  <si>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</si>
  <si>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</si>
  <si>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</si>
  <si>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</si>
  <si>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</si>
  <si>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</si>
  <si>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</si>
  <si>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</si>
  <si>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</si>
  <si>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</si>
  <si>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</si>
  <si>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</si>
  <si>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</si>
  <si>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</si>
  <si>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</si>
  <si>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</si>
  <si>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</si>
  <si>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</si>
  <si>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島根県西ノ島町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</si>
  <si>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</si>
  <si>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</si>
  <si>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</si>
  <si>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</si>
  <si>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</si>
  <si>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</si>
  <si>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</si>
  <si>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</si>
  <si>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</si>
  <si>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</si>
  <si>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</si>
  <si>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</si>
  <si>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</si>
  <si>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</si>
  <si>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</si>
  <si>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</si>
  <si>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</si>
  <si>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</si>
  <si>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</si>
  <si>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</si>
  <si>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</si>
  <si>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</si>
  <si>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</si>
  <si>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</si>
  <si>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</si>
  <si>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</si>
  <si>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</si>
  <si>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</si>
  <si>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</si>
  <si>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</si>
  <si>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</si>
  <si>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</si>
  <si>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</si>
  <si>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</si>
  <si>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</si>
  <si>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</si>
  <si>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</si>
  <si>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</si>
  <si>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</si>
  <si>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</si>
  <si>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</si>
  <si>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</si>
  <si>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</si>
  <si>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</si>
  <si>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</si>
  <si>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</si>
  <si>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</si>
  <si>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</si>
  <si>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</si>
  <si>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</si>
  <si>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</si>
  <si>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</si>
  <si>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</si>
  <si>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</si>
  <si>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</si>
  <si>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</si>
  <si>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</si>
  <si>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</si>
  <si>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</si>
  <si>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</si>
  <si>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</si>
  <si>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</si>
  <si>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</si>
  <si>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</si>
  <si>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</si>
  <si>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</si>
  <si>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</si>
  <si>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</si>
  <si>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</si>
  <si>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</si>
  <si>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</si>
  <si>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</si>
  <si>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</si>
  <si>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</si>
  <si>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</si>
  <si>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</si>
  <si>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</si>
  <si>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</si>
  <si>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</si>
  <si>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</si>
  <si>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</si>
  <si>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</si>
  <si>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</si>
  <si>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</si>
  <si>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</si>
  <si>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</si>
  <si>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</si>
  <si>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</si>
  <si>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</si>
  <si>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</si>
  <si>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</si>
  <si>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</si>
  <si>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</si>
  <si>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</si>
  <si>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</si>
  <si>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</si>
  <si>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</si>
  <si>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</si>
  <si>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</si>
  <si>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</si>
  <si>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</si>
  <si>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</si>
  <si>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</si>
  <si>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</si>
  <si>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</si>
  <si>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</si>
  <si>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</si>
  <si>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</si>
  <si>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</si>
  <si>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</si>
  <si>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</si>
  <si>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</si>
  <si>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</si>
  <si>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</si>
  <si>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</si>
  <si>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</si>
  <si>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</si>
  <si>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</si>
  <si>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</si>
  <si>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</si>
  <si>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</si>
  <si>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</si>
  <si>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</si>
  <si>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</si>
  <si>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</si>
  <si>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</si>
  <si>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</si>
  <si>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</si>
  <si>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</si>
  <si>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</si>
  <si>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</si>
  <si>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</si>
  <si>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</si>
  <si>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</si>
  <si>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</si>
  <si>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</si>
  <si>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</si>
  <si>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</si>
  <si>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</si>
  <si>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</si>
  <si>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</si>
  <si>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</si>
  <si>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</si>
  <si>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</si>
  <si>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</si>
  <si>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</si>
  <si>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</si>
  <si>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</si>
  <si>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</si>
  <si>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</si>
  <si>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</si>
  <si>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</si>
  <si>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島根県西ノ島町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</si>
  <si>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</si>
  <si>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</si>
  <si>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</si>
  <si>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</si>
  <si>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</si>
  <si>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</si>
  <si>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</si>
  <si>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</si>
  <si>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</si>
  <si>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</si>
  <si>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</si>
  <si>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</si>
  <si>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</si>
  <si>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</si>
  <si>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</si>
  <si>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</si>
  <si>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</si>
  <si>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</si>
  <si>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</si>
  <si>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</si>
  <si>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</si>
  <si>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</si>
  <si>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</si>
  <si>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</si>
  <si>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</si>
  <si>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</si>
  <si>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</si>
  <si>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</si>
  <si>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</si>
  <si>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</si>
  <si>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</si>
  <si>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</si>
  <si>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</si>
  <si>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</si>
  <si>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</si>
  <si>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</si>
  <si>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</si>
  <si>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</si>
  <si>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</si>
  <si>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</si>
  <si>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</si>
  <si>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</si>
  <si>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</si>
  <si>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</si>
  <si>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</si>
  <si>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</si>
  <si>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</si>
  <si>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</si>
  <si>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</si>
  <si>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</si>
  <si>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</si>
  <si>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</si>
  <si>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</si>
  <si>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</si>
  <si>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</si>
  <si>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</si>
  <si>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</si>
  <si>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</si>
  <si>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</si>
  <si>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</si>
  <si>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</si>
  <si>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</si>
  <si>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</si>
  <si>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</si>
  <si>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</si>
  <si>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</si>
  <si>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</si>
  <si>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</si>
  <si>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</si>
  <si>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</si>
  <si>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</si>
  <si>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</si>
  <si>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</si>
  <si>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</si>
  <si>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</si>
  <si>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</si>
  <si>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</si>
  <si>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</si>
  <si>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</si>
  <si>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</si>
  <si>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</si>
  <si>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</si>
  <si>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</si>
  <si>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</si>
  <si>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</si>
  <si>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</si>
  <si>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</si>
  <si>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</si>
  <si>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</si>
  <si>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</si>
  <si>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</si>
  <si>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</si>
  <si>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</si>
  <si>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</si>
  <si>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</si>
  <si>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</si>
  <si>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</si>
  <si>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</si>
  <si>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</si>
  <si>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</si>
  <si>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</si>
  <si>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</si>
  <si>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</si>
  <si>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特別会計下水道事業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</si>
  <si>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</si>
  <si>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</si>
  <si>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特別会計簡易水道事業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</si>
  <si>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</si>
  <si>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特別会計浦郷診療所</t>
    <phoneticPr fontId="5"/>
  </si>
  <si>
    <t>(Ｆ)</t>
    <phoneticPr fontId="5"/>
  </si>
  <si>
    <t>特別会計後期高齢者医療保険事業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</si>
  <si>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</si>
  <si>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</si>
  <si>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</si>
  <si>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</si>
  <si>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</si>
  <si>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</si>
  <si>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</si>
  <si>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</si>
  <si>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</si>
  <si>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</si>
  <si>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</si>
  <si>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</si>
  <si>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</si>
  <si>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</si>
  <si>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</si>
  <si>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</si>
  <si>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</si>
  <si>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</si>
  <si>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</si>
  <si>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</si>
  <si>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</si>
  <si>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</si>
  <si>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</si>
  <si>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</si>
  <si>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</si>
  <si>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</si>
  <si>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</si>
  <si>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</si>
  <si>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</si>
  <si>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</si>
  <si>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</si>
  <si>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</si>
  <si>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</si>
  <si>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</si>
  <si>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</si>
  <si>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</si>
  <si>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</si>
  <si>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</si>
  <si>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</si>
  <si>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</si>
  <si>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</si>
  <si>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</si>
  <si>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</si>
  <si>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</si>
  <si>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</si>
  <si>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</si>
  <si>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</si>
  <si>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</si>
  <si>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</si>
  <si>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</si>
  <si>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</si>
  <si>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</si>
  <si>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</si>
  <si>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</si>
  <si>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</si>
  <si>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</si>
  <si>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</si>
  <si>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</si>
  <si>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</si>
  <si>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</si>
  <si>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</si>
  <si>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</si>
  <si>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</si>
  <si>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</si>
  <si>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</si>
  <si>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</si>
  <si>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</si>
  <si>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</si>
  <si>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</si>
  <si>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</si>
  <si>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</si>
  <si>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</si>
  <si>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</si>
  <si>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</si>
  <si>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</si>
  <si>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</si>
  <si>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</si>
  <si>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</si>
  <si>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</si>
  <si>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</si>
  <si>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</si>
  <si>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</si>
  <si>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</si>
  <si>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</si>
  <si>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</si>
  <si>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特別会計国民健康保険事業</t>
  </si>
  <si>
    <t>特別会計下水道事業</t>
  </si>
  <si>
    <t>特別会計簡易水道事業</t>
  </si>
  <si>
    <t>特別会計浦郷診療所</t>
  </si>
  <si>
    <t>特別会計へき地三度出張診療所</t>
  </si>
  <si>
    <t>特別会計後期高齢者医療保険事業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</si>
  <si>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</si>
  <si>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</si>
  <si>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</si>
  <si>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</si>
  <si>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</si>
  <si>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</si>
  <si>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</si>
  <si>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</si>
  <si>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</si>
  <si>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</si>
  <si>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</si>
  <si>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</si>
  <si>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隠岐広域連合（隠岐島前病院会計）</t>
    <rPh sb="0" eb="2">
      <t>オキ</t>
    </rPh>
    <rPh sb="2" eb="4">
      <t>コウイキ</t>
    </rPh>
    <rPh sb="4" eb="6">
      <t>レンゴウ</t>
    </rPh>
    <rPh sb="7" eb="9">
      <t>オキ</t>
    </rPh>
    <rPh sb="9" eb="11">
      <t>ドウゼン</t>
    </rPh>
    <rPh sb="11" eb="13">
      <t>ビョウイン</t>
    </rPh>
    <rPh sb="13" eb="15">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</si>
  <si>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</si>
  <si>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</si>
  <si>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</si>
  <si>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</si>
  <si>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ふるさと西ノ島基金わがとこ</t>
  </si>
  <si>
    <t>家畜市場整備基金</t>
  </si>
  <si>
    <t>ジオパーク拠点施設整備基金</t>
  </si>
  <si>
    <t>隠岐島前病院整備基金</t>
  </si>
  <si>
    <t>文化財保護基金</t>
    <rPh sb="0" eb="3">
      <t>ブンカザイ</t>
    </rPh>
    <rPh sb="3" eb="5">
      <t>ホゴ</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</si>
  <si>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</si>
  <si>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</si>
  <si>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他団体と比較し有形固定資産減価償却率は低く、将来負担比率は皆増となっています。
　平成29年度まで積極的に施設整備・更新を行ったことにより、有形固定資産減価償却率は改善しましたが、それに伴う地方債の借入を行ったため将来負担比率は増加していました。
　令和3年度決算と令和4年度決算を比較すると、大規模な施設整備を行っていないため有形固定資産減価償却率は悪化しましたが、地方債残高が減少したことなどにより将来負担比率は改善しました。
　今後、庁舎、学校、ごみ処理施設と同規模となる大型建設事業は予定されていないため、将来負担比率は改善していくものと考えられます。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</si>
  <si>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</si>
  <si>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</si>
  <si>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</si>
  <si>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</si>
  <si>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</si>
  <si>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</si>
  <si>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ります。将来負担比率は、令和2年度の新庁舎竣工に伴う地方債借入が多くなったため大きく悪化していましたが、地方債残高の減少、減債基金積立金の増により改善しました。実質公債費比率は令和3年度と比較して0.8％改善しましたが、依然として高い水準となっているため、引き続き悪化を抑制するために積極的な繰上償還を行い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</si>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</sst>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8FEC-4D5A-A322-8E62045AAF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535075</c:v>
                </c:pt>
                <c:pt idx="1">
                  <c:v>484665</c:v>
                </c:pt>
                <c:pt idx="2">
                  <c:v>735551</c:v>
                </c:pt>
                <c:pt idx="3">
                  <c:v>434987</c:v>
                </c:pt>
                <c:pt idx="4">
                  <c:v>239562</c:v>
                </c:pt>
              </c:numCache>
            </c:numRef>
          </c:val>
          <c:smooth val="0"/>
          <c:extLst>
            <c:ext xmlns:c16="http://schemas.microsoft.com/office/drawing/2014/chart" uri="{C3380CC4-5D6E-409C-BE32-E72D297353CC}">
              <c16:uniqueId val="{00000001-8FEC-4D5A-A322-8E62045AAF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2.83</c:v>
                </c:pt>
                <c:pt idx="1">
                  <c:v>1.02</c:v>
                </c:pt>
                <c:pt idx="2">
                  <c:v>6.38</c:v>
                </c:pt>
                <c:pt idx="3">
                  <c:v>4.42</c:v>
                </c:pt>
                <c:pt idx="4">
                  <c:v>7.72</c:v>
                </c:pt>
              </c:numCache>
            </c:numRef>
          </c:val>
          <c:extLst>
            <c:ext xmlns:c16="http://schemas.microsoft.com/office/drawing/2014/chart" uri="{C3380CC4-5D6E-409C-BE32-E72D297353CC}">
              <c16:uniqueId val="{00000000-37E3-47E3-BDC8-025C7B8F90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34.96</c:v>
                </c:pt>
                <c:pt idx="1">
                  <c:v>33.97</c:v>
                </c:pt>
                <c:pt idx="2">
                  <c:v>33.43</c:v>
                </c:pt>
                <c:pt idx="3">
                  <c:v>29.52</c:v>
                </c:pt>
                <c:pt idx="4">
                  <c:v>31.23</c:v>
                </c:pt>
              </c:numCache>
            </c:numRef>
          </c:val>
          <c:extLst>
            <c:ext xmlns:c16="http://schemas.microsoft.com/office/drawing/2014/chart" uri="{C3380CC4-5D6E-409C-BE32-E72D297353CC}">
              <c16:uniqueId val="{00000001-37E3-47E3-BDC8-025C7B8F90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2.99</c:v>
                </c:pt>
                <c:pt idx="1">
                  <c:v>19.600000000000001</c:v>
                </c:pt>
                <c:pt idx="2">
                  <c:v>9.31</c:v>
                </c:pt>
                <c:pt idx="3">
                  <c:v>1.37</c:v>
                </c:pt>
                <c:pt idx="4">
                  <c:v>6.47</c:v>
                </c:pt>
              </c:numCache>
            </c:numRef>
          </c:val>
          <c:smooth val="0"/>
          <c:extLst>
            <c:ext xmlns:c16="http://schemas.microsoft.com/office/drawing/2014/chart" uri="{C3380CC4-5D6E-409C-BE32-E72D297353CC}">
              <c16:uniqueId val="{00000002-37E3-47E3-BDC8-025C7B8F90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2F-4FBA-BCD6-899E0F1160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2F-4FBA-BCD6-899E0F1160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2F-4FBA-BCD6-899E0F1160F7}"/>
            </c:ext>
          </c:extLst>
        </c:ser>
        <c:ser>
          <c:idx val="3"/>
          <c:order val="3"/>
          <c:tx>
            <c:strRef>
              <c:f>データシート!$A$30</c:f>
              <c:strCache>
                <c:ptCount val="1"/>
                <c:pt idx="0">
                  <c:v>特別会計後期高齢者医療保険事業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2F-4FBA-BCD6-899E0F1160F7}"/>
            </c:ext>
          </c:extLst>
        </c:ser>
        <c:ser>
          <c:idx val="4"/>
          <c:order val="4"/>
          <c:tx>
            <c:strRef>
              <c:f>データシート!$A$31</c:f>
              <c:strCache>
                <c:ptCount val="1"/>
                <c:pt idx="0">
                  <c:v>特別会計へき地三度出張診療所</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12F-4FBA-BCD6-899E0F1160F7}"/>
            </c:ext>
          </c:extLst>
        </c:ser>
        <c:ser>
          <c:idx val="5"/>
          <c:order val="5"/>
          <c:tx>
            <c:strRef>
              <c:f>データシート!$A$32</c:f>
              <c:strCache>
                <c:ptCount val="1"/>
                <c:pt idx="0">
                  <c:v>特別会計浦郷診療所</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12F-4FBA-BCD6-899E0F1160F7}"/>
            </c:ext>
          </c:extLst>
        </c:ser>
        <c:ser>
          <c:idx val="6"/>
          <c:order val="6"/>
          <c:tx>
            <c:strRef>
              <c:f>データシート!$A$33</c:f>
              <c:strCache>
                <c:ptCount val="1"/>
                <c:pt idx="0">
                  <c:v>特別会計簡易水道事業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512F-4FBA-BCD6-899E0F1160F7}"/>
            </c:ext>
          </c:extLst>
        </c:ser>
        <c:ser>
          <c:idx val="7"/>
          <c:order val="7"/>
          <c:tx>
            <c:strRef>
              <c:f>データシート!$A$34</c:f>
              <c:strCache>
                <c:ptCount val="1"/>
                <c:pt idx="0">
                  <c:v>特別会計下水道事業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7-512F-4FBA-BCD6-899E0F1160F7}"/>
            </c:ext>
          </c:extLst>
        </c:ser>
        <c:ser>
          <c:idx val="8"/>
          <c:order val="8"/>
          <c:tx>
            <c:strRef>
              <c:f>データシート!$A$35</c:f>
              <c:strCache>
                <c:ptCount val="1"/>
                <c:pt idx="0">
                  <c:v>特別会計国民健康保険事業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0.11</c:v>
                </c:pt>
                <c:pt idx="2">
                  <c:v>#N/A</c:v>
                </c:pt>
                <c:pt idx="3">
                  <c:v>0</c:v>
                </c:pt>
                <c:pt idx="4">
                  <c:v>#N/A</c:v>
                </c:pt>
                <c:pt idx="5">
                  <c:v>0</c:v>
                </c:pt>
                <c:pt idx="6">
                  <c:v>#N/A</c:v>
                </c:pt>
                <c:pt idx="7">
                  <c:v>0.02</c:v>
                </c:pt>
                <c:pt idx="8">
                  <c:v>#N/A</c:v>
                </c:pt>
                <c:pt idx="9">
                  <c:v>0.24</c:v>
                </c:pt>
              </c:numCache>
            </c:numRef>
          </c:val>
          <c:extLst>
            <c:ext xmlns:c16="http://schemas.microsoft.com/office/drawing/2014/chart" uri="{C3380CC4-5D6E-409C-BE32-E72D297353CC}">
              <c16:uniqueId val="{00000008-512F-4FBA-BCD6-899E0F1160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2.82</c:v>
                </c:pt>
                <c:pt idx="2">
                  <c:v>#N/A</c:v>
                </c:pt>
                <c:pt idx="3">
                  <c:v>1.01</c:v>
                </c:pt>
                <c:pt idx="4">
                  <c:v>#N/A</c:v>
                </c:pt>
                <c:pt idx="5">
                  <c:v>6.38</c:v>
                </c:pt>
                <c:pt idx="6">
                  <c:v>#N/A</c:v>
                </c:pt>
                <c:pt idx="7">
                  <c:v>4.41</c:v>
                </c:pt>
                <c:pt idx="8">
                  <c:v>#N/A</c:v>
                </c:pt>
                <c:pt idx="9">
                  <c:v>7.71</c:v>
                </c:pt>
              </c:numCache>
            </c:numRef>
          </c:val>
          <c:extLst>
            <c:ext xmlns:c16="http://schemas.microsoft.com/office/drawing/2014/chart" uri="{C3380CC4-5D6E-409C-BE32-E72D297353CC}">
              <c16:uniqueId val="{00000009-512F-4FBA-BCD6-899E0F1160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853</c:v>
                </c:pt>
                <c:pt idx="5">
                  <c:v>956</c:v>
                </c:pt>
                <c:pt idx="8">
                  <c:v>998</c:v>
                </c:pt>
                <c:pt idx="11">
                  <c:v>1250</c:v>
                </c:pt>
                <c:pt idx="14">
                  <c:v>1285</c:v>
                </c:pt>
              </c:numCache>
            </c:numRef>
          </c:val>
          <c:extLst>
            <c:ext xmlns:c16="http://schemas.microsoft.com/office/drawing/2014/chart" uri="{C3380CC4-5D6E-409C-BE32-E72D297353CC}">
              <c16:uniqueId val="{00000000-695E-4564-B17B-C6810E9998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5E-4564-B17B-C6810E9998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5E-4564-B17B-C6810E9998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28</c:v>
                </c:pt>
                <c:pt idx="6">
                  <c:v>25</c:v>
                </c:pt>
                <c:pt idx="9">
                  <c:v>30</c:v>
                </c:pt>
                <c:pt idx="12">
                  <c:v>32</c:v>
                </c:pt>
              </c:numCache>
            </c:numRef>
          </c:val>
          <c:extLst>
            <c:ext xmlns:c16="http://schemas.microsoft.com/office/drawing/2014/chart" uri="{C3380CC4-5D6E-409C-BE32-E72D297353CC}">
              <c16:uniqueId val="{00000003-695E-4564-B17B-C6810E9998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176</c:v>
                </c:pt>
                <c:pt idx="3">
                  <c:v>151</c:v>
                </c:pt>
                <c:pt idx="6">
                  <c:v>144</c:v>
                </c:pt>
                <c:pt idx="9">
                  <c:v>135</c:v>
                </c:pt>
                <c:pt idx="12">
                  <c:v>129</c:v>
                </c:pt>
              </c:numCache>
            </c:numRef>
          </c:val>
          <c:extLst>
            <c:ext xmlns:c16="http://schemas.microsoft.com/office/drawing/2014/chart" uri="{C3380CC4-5D6E-409C-BE32-E72D297353CC}">
              <c16:uniqueId val="{00000004-695E-4564-B17B-C6810E9998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5E-4564-B17B-C6810E9998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5E-4564-B17B-C6810E9998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891</c:v>
                </c:pt>
                <c:pt idx="3">
                  <c:v>1068</c:v>
                </c:pt>
                <c:pt idx="6">
                  <c:v>1051</c:v>
                </c:pt>
                <c:pt idx="9">
                  <c:v>1336</c:v>
                </c:pt>
                <c:pt idx="12">
                  <c:v>1397</c:v>
                </c:pt>
              </c:numCache>
            </c:numRef>
          </c:val>
          <c:extLst>
            <c:ext xmlns:c16="http://schemas.microsoft.com/office/drawing/2014/chart" uri="{C3380CC4-5D6E-409C-BE32-E72D297353CC}">
              <c16:uniqueId val="{00000007-695E-4564-B17B-C6810E9998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238</c:v>
                </c:pt>
                <c:pt idx="2">
                  <c:v>#N/A</c:v>
                </c:pt>
                <c:pt idx="3">
                  <c:v>#N/A</c:v>
                </c:pt>
                <c:pt idx="4">
                  <c:v>291</c:v>
                </c:pt>
                <c:pt idx="5">
                  <c:v>#N/A</c:v>
                </c:pt>
                <c:pt idx="6">
                  <c:v>#N/A</c:v>
                </c:pt>
                <c:pt idx="7">
                  <c:v>222</c:v>
                </c:pt>
                <c:pt idx="8">
                  <c:v>#N/A</c:v>
                </c:pt>
                <c:pt idx="9">
                  <c:v>#N/A</c:v>
                </c:pt>
                <c:pt idx="10">
                  <c:v>251</c:v>
                </c:pt>
                <c:pt idx="11">
                  <c:v>#N/A</c:v>
                </c:pt>
                <c:pt idx="12">
                  <c:v>#N/A</c:v>
                </c:pt>
                <c:pt idx="13">
                  <c:v>273</c:v>
                </c:pt>
                <c:pt idx="14">
                  <c:v>#N/A</c:v>
                </c:pt>
              </c:numCache>
            </c:numRef>
          </c:val>
          <c:smooth val="0"/>
          <c:extLst>
            <c:ext xmlns:c16="http://schemas.microsoft.com/office/drawing/2014/chart" uri="{C3380CC4-5D6E-409C-BE32-E72D297353CC}">
              <c16:uniqueId val="{00000008-695E-4564-B17B-C6810E9998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9729</c:v>
                </c:pt>
                <c:pt idx="5">
                  <c:v>9870</c:v>
                </c:pt>
                <c:pt idx="8">
                  <c:v>10149</c:v>
                </c:pt>
                <c:pt idx="11">
                  <c:v>9730</c:v>
                </c:pt>
                <c:pt idx="14">
                  <c:v>9011</c:v>
                </c:pt>
              </c:numCache>
            </c:numRef>
          </c:val>
          <c:extLst>
            <c:ext xmlns:c16="http://schemas.microsoft.com/office/drawing/2014/chart" uri="{C3380CC4-5D6E-409C-BE32-E72D297353CC}">
              <c16:uniqueId val="{00000000-8752-4277-940D-875F5BE783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409</c:v>
                </c:pt>
                <c:pt idx="5">
                  <c:v>393</c:v>
                </c:pt>
                <c:pt idx="8">
                  <c:v>378</c:v>
                </c:pt>
                <c:pt idx="11">
                  <c:v>332</c:v>
                </c:pt>
                <c:pt idx="14">
                  <c:v>293</c:v>
                </c:pt>
              </c:numCache>
            </c:numRef>
          </c:val>
          <c:extLst>
            <c:ext xmlns:c16="http://schemas.microsoft.com/office/drawing/2014/chart" uri="{C3380CC4-5D6E-409C-BE32-E72D297353CC}">
              <c16:uniqueId val="{00000001-8752-4277-940D-875F5BE783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2435</c:v>
                </c:pt>
                <c:pt idx="5">
                  <c:v>1941</c:v>
                </c:pt>
                <c:pt idx="8">
                  <c:v>1847</c:v>
                </c:pt>
                <c:pt idx="11">
                  <c:v>2136</c:v>
                </c:pt>
                <c:pt idx="14">
                  <c:v>2221</c:v>
                </c:pt>
              </c:numCache>
            </c:numRef>
          </c:val>
          <c:extLst>
            <c:ext xmlns:c16="http://schemas.microsoft.com/office/drawing/2014/chart" uri="{C3380CC4-5D6E-409C-BE32-E72D297353CC}">
              <c16:uniqueId val="{00000002-8752-4277-940D-875F5BE783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52-4277-940D-875F5BE783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52-4277-940D-875F5BE783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52-4277-940D-875F5BE783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660</c:v>
                </c:pt>
                <c:pt idx="3">
                  <c:v>658</c:v>
                </c:pt>
                <c:pt idx="6">
                  <c:v>644</c:v>
                </c:pt>
                <c:pt idx="9">
                  <c:v>628</c:v>
                </c:pt>
                <c:pt idx="12">
                  <c:v>634</c:v>
                </c:pt>
              </c:numCache>
            </c:numRef>
          </c:val>
          <c:extLst>
            <c:ext xmlns:c16="http://schemas.microsoft.com/office/drawing/2014/chart" uri="{C3380CC4-5D6E-409C-BE32-E72D297353CC}">
              <c16:uniqueId val="{00000006-8752-4277-940D-875F5BE783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221</c:v>
                </c:pt>
                <c:pt idx="3">
                  <c:v>204</c:v>
                </c:pt>
                <c:pt idx="6">
                  <c:v>206</c:v>
                </c:pt>
                <c:pt idx="9">
                  <c:v>208</c:v>
                </c:pt>
                <c:pt idx="12">
                  <c:v>204</c:v>
                </c:pt>
              </c:numCache>
            </c:numRef>
          </c:val>
          <c:extLst>
            <c:ext xmlns:c16="http://schemas.microsoft.com/office/drawing/2014/chart" uri="{C3380CC4-5D6E-409C-BE32-E72D297353CC}">
              <c16:uniqueId val="{00000007-8752-4277-940D-875F5BE783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1542</c:v>
                </c:pt>
                <c:pt idx="3">
                  <c:v>1481</c:v>
                </c:pt>
                <c:pt idx="6">
                  <c:v>1491</c:v>
                </c:pt>
                <c:pt idx="9">
                  <c:v>1453</c:v>
                </c:pt>
                <c:pt idx="12">
                  <c:v>1470</c:v>
                </c:pt>
              </c:numCache>
            </c:numRef>
          </c:val>
          <c:extLst>
            <c:ext xmlns:c16="http://schemas.microsoft.com/office/drawing/2014/chart" uri="{C3380CC4-5D6E-409C-BE32-E72D297353CC}">
              <c16:uniqueId val="{00000008-8752-4277-940D-875F5BE783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52-4277-940D-875F5BE783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11809</c:v>
                </c:pt>
                <c:pt idx="3">
                  <c:v>11442</c:v>
                </c:pt>
                <c:pt idx="6">
                  <c:v>12074</c:v>
                </c:pt>
                <c:pt idx="9">
                  <c:v>11526</c:v>
                </c:pt>
                <c:pt idx="12">
                  <c:v>10682</c:v>
                </c:pt>
              </c:numCache>
            </c:numRef>
          </c:val>
          <c:extLst>
            <c:ext xmlns:c16="http://schemas.microsoft.com/office/drawing/2014/chart" uri="{C3380CC4-5D6E-409C-BE32-E72D297353CC}">
              <c16:uniqueId val="{0000000A-8752-4277-940D-875F5BE783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1658</c:v>
                </c:pt>
                <c:pt idx="2">
                  <c:v>#N/A</c:v>
                </c:pt>
                <c:pt idx="3">
                  <c:v>#N/A</c:v>
                </c:pt>
                <c:pt idx="4">
                  <c:v>1581</c:v>
                </c:pt>
                <c:pt idx="5">
                  <c:v>#N/A</c:v>
                </c:pt>
                <c:pt idx="6">
                  <c:v>#N/A</c:v>
                </c:pt>
                <c:pt idx="7">
                  <c:v>2040</c:v>
                </c:pt>
                <c:pt idx="8">
                  <c:v>#N/A</c:v>
                </c:pt>
                <c:pt idx="9">
                  <c:v>#N/A</c:v>
                </c:pt>
                <c:pt idx="10">
                  <c:v>1617</c:v>
                </c:pt>
                <c:pt idx="11">
                  <c:v>#N/A</c:v>
                </c:pt>
                <c:pt idx="12">
                  <c:v>#N/A</c:v>
                </c:pt>
                <c:pt idx="13">
                  <c:v>1466</c:v>
                </c:pt>
                <c:pt idx="14">
                  <c:v>#N/A</c:v>
                </c:pt>
              </c:numCache>
            </c:numRef>
          </c:val>
          <c:smooth val="0"/>
          <c:extLst>
            <c:ext xmlns:c16="http://schemas.microsoft.com/office/drawing/2014/chart" uri="{C3380CC4-5D6E-409C-BE32-E72D297353CC}">
              <c16:uniqueId val="{0000000B-8752-4277-940D-875F5BE783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970</c:v>
                </c:pt>
                <c:pt idx="1">
                  <c:v>989</c:v>
                </c:pt>
                <c:pt idx="2">
                  <c:v>1031</c:v>
                </c:pt>
              </c:numCache>
            </c:numRef>
          </c:val>
          <c:extLst>
            <c:ext xmlns:c16="http://schemas.microsoft.com/office/drawing/2014/chart" uri="{C3380CC4-5D6E-409C-BE32-E72D297353CC}">
              <c16:uniqueId val="{00000000-8158-4B6A-AE6D-78213F44B1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497</c:v>
                </c:pt>
                <c:pt idx="1">
                  <c:v>949</c:v>
                </c:pt>
                <c:pt idx="2">
                  <c:v>1008</c:v>
                </c:pt>
              </c:numCache>
            </c:numRef>
          </c:val>
          <c:extLst>
            <c:ext xmlns:c16="http://schemas.microsoft.com/office/drawing/2014/chart" uri="{C3380CC4-5D6E-409C-BE32-E72D297353CC}">
              <c16:uniqueId val="{00000001-8158-4B6A-AE6D-78213F44B1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c:v>
                </c:pt>
                <c:pt idx="1">
                  <c:v>165</c:v>
                </c:pt>
                <c:pt idx="2">
                  <c:v>148</c:v>
                </c:pt>
              </c:numCache>
            </c:numRef>
          </c:val>
          <c:extLst>
            <c:ext xmlns:c16="http://schemas.microsoft.com/office/drawing/2014/chart" uri="{C3380CC4-5D6E-409C-BE32-E72D297353CC}">
              <c16:uniqueId val="{00000002-8158-4B6A-AE6D-78213F44B1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{ECD71955-6D46-4538-BBD1-9FA2B0F174CD}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96A-4EB2-941A-D7DC6A2F0D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{DCF26E05-A3FF-4FE6-A947-4EBD885F188E}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6A-4EB2-941A-D7DC6A2F0D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{2291D599-1FB8-4903-9696-6D2BF8B3A243}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6A-4EB2-941A-D7DC6A2F0D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{B3575183-ABB4-485B-AF86-87A7F535D5EC}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6A-4EB2-941A-D7DC6A2F0D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{F46556E5-C30D-48C4-820C-DC6C93BFE289}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6A-4EB2-941A-D7DC6A2F0DB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{6F4D0DF0-5284-42B9-8C51-E62B0B05D4CC}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96A-4EB2-941A-D7DC6A2F0DB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{D760E55D-24C1-4618-B584-D71B2C46CC25}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96A-4EB2-941A-D7DC6A2F0DB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{C40D2665-8A14-4C17-AC8A-6777D67C6A1C}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96A-4EB2-941A-D7DC6A2F0DB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{CEBE4183-5D5A-4465-BEC3-4063E1BEC38A}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96A-4EB2-941A-D7DC6A2F0D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57.7</c:v>
                </c:pt>
                <c:pt idx="16">
                  <c:v>57.5</c:v>
                </c:pt>
                <c:pt idx="24">
                  <c:v>59</c:v>
                </c:pt>
                <c:pt idx="32">
                  <c:v>60.9</c:v>
                </c:pt>
              </c:numCache>
            </c:numRef>
          </c:xVal>
          <c:yVal>
            <c:numRef>
              <c:f>公会計指標分析・財政指標組合せ分析表!$BP$51:$DC$51</c:f>
              <c:numCache>
                <c:formatCode>#,##0.0;"▲ "#,##0.0</c:formatCode>
                <c:ptCount val="40"/>
                <c:pt idx="0">
                  <c:v>87.2</c:v>
                </c:pt>
                <c:pt idx="8">
                  <c:v>83.7</c:v>
                </c:pt>
                <c:pt idx="16">
                  <c:v>103.7</c:v>
                </c:pt>
                <c:pt idx="24">
                  <c:v>74.3</c:v>
                </c:pt>
                <c:pt idx="32">
                  <c:v>70.3</c:v>
                </c:pt>
              </c:numCache>
            </c:numRef>
          </c:yVal>
          <c:smooth val="0"/>
          <c:extLst>
            <c:ext xmlns:c16="http://schemas.microsoft.com/office/drawing/2014/chart" uri="{C3380CC4-5D6E-409C-BE32-E72D297353CC}">
              <c16:uniqueId val="{00000009-896A-4EB2-941A-D7DC6A2F0D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{329DBF3B-0743-447E-A968-3BAF650D3A45}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96A-4EB2-941A-D7DC6A2F0D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{63328A73-6D0A-46A2-B2B8-838234B9D32F}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6A-4EB2-941A-D7DC6A2F0D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{027ACD2C-B45F-420C-9A06-90732AD1049F}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6A-4EB2-941A-D7DC6A2F0D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{42FAB7F5-E8CE-4A92-B936-1D6BEDCE22B1}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6A-4EB2-941A-D7DC6A2F0D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{50D42E1E-44E9-43DA-B089-10BE64FB7B4D}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6A-4EB2-941A-D7DC6A2F0DB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{622771B8-AD83-4F26-BB01-3DD386C21905}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96A-4EB2-941A-D7DC6A2F0DB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{E72337AB-F817-4242-9D59-BD121E39D75A}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96A-4EB2-941A-D7DC6A2F0DB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{92167C1A-2CB1-4F4B-8699-E09095E344EF}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96A-4EB2-941A-D7DC6A2F0DB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{C0FCB2C7-D3DC-437C-9D8B-F376BEA8F7EB}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96A-4EB2-941A-D7DC6A2F0D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6A-4EB2-941A-D7DC6A2F0DB3}"/>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{400C57D2-C0D2-49D5-ACF1-1C4405745BB5}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962-499B-8C33-163378F3AA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{083C6D4A-970D-4822-842F-17DC872A2B07}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62-499B-8C33-163378F3AA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{16332CEB-55CD-41B3-AA55-E2E70554A0BD}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62-499B-8C33-163378F3AA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{6CCDC44D-D62A-4EDF-9BC6-AAA0C99692EA}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62-499B-8C33-163378F3AA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{5AA6FA28-7CCD-4EDC-9AC5-714A571712DB}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62-499B-8C33-163378F3AAC5}"/>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{C1762109-74E4-46DC-A70C-D62E2C441831}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962-499B-8C33-163378F3AAC5}"/>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{E03D2296-05B1-4984-854D-C97777FD50C8}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962-499B-8C33-163378F3AAC5}"/>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{C7009828-99EE-4246-A29E-3DA17A4E60C1}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962-499B-8C33-163378F3AAC5}"/>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{E5A3BC37-5ED7-4246-A2EA-44EEB1FABD40}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962-499B-8C33-163378F3AA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13.1</c:v>
                </c:pt>
                <c:pt idx="16">
                  <c:v>13</c:v>
                </c:pt>
                <c:pt idx="24">
                  <c:v>12.7</c:v>
                </c:pt>
                <c:pt idx="32">
                  <c:v>11.9</c:v>
                </c:pt>
              </c:numCache>
            </c:numRef>
          </c:xVal>
          <c:yVal>
            <c:numRef>
              <c:f>公会計指標分析・財政指標組合せ分析表!$BP$73:$DC$73</c:f>
              <c:numCache>
                <c:formatCode>#,##0.0;"▲ "#,##0.0</c:formatCode>
                <c:ptCount val="40"/>
                <c:pt idx="0">
                  <c:v>87.2</c:v>
                </c:pt>
                <c:pt idx="8">
                  <c:v>83.7</c:v>
                </c:pt>
                <c:pt idx="16">
                  <c:v>103.7</c:v>
                </c:pt>
                <c:pt idx="24">
                  <c:v>74.3</c:v>
                </c:pt>
                <c:pt idx="32">
                  <c:v>70.3</c:v>
                </c:pt>
              </c:numCache>
            </c:numRef>
          </c:yVal>
          <c:smooth val="0"/>
          <c:extLst>
            <c:ext xmlns:c16="http://schemas.microsoft.com/office/drawing/2014/chart" uri="{C3380CC4-5D6E-409C-BE32-E72D297353CC}">
              <c16:uniqueId val="{00000009-0962-499B-8C33-163378F3AA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{3D9C81A5-58CA-404B-ADA1-55F1F6755EE5}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962-499B-8C33-163378F3AA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{63414F58-5927-4643-A05C-9DC8B19E0F94}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62-499B-8C33-163378F3AA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{6D6070ED-0BFC-4C0D-AE71-21767E09F529}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62-499B-8C33-163378F3AA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{D7465FB4-B234-4E15-AB8F-2C9538891E3E}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62-499B-8C33-163378F3AA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{281160BC-DDBF-4195-A0A1-F3ADBE63D3D8}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62-499B-8C33-163378F3AAC5}"/>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{E6BAE426-E159-4F9B-A164-CAB7C31A874A}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962-499B-8C33-163378F3AAC5}"/>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{B7F33809-540F-4870-9248-67EB758EA3DC}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962-499B-8C33-163378F3AAC5}"/>
                </c:ext>
              </c:extLst>
            </c:dLbl>
            <c:dLbl>
              <c:idx val="24"/>
              <c:layout>
                <c:manualLayout>
                  <c:x val="-2.7652713450776193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{D8F8A336-69CA-42BF-8F03-882C3DC46188}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962-499B-8C33-163378F3AAC5}"/>
                </c:ext>
              </c:extLst>
            </c:dLbl>
            <c:dLbl>
              <c:idx val="32"/>
              <c:layout>
                <c:manualLayout>
                  <c:x val="-3.5487971999375242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{1B5A1C74-6B01-4FD7-A628-2ECE5EF2FBB2}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962-499B-8C33-163378F3AA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62-499B-8C33-163378F3AAC5}"/>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2,592
55.97
6,047,240
5,758,378
254,815
3,300,633
10,681,701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本土から約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離れた離島にある本町は、漁業、畜産、観光等が基幹産業だが、地理的要件等から大きな企業がなく、また、人口の減少や、少子高齢化の進展により、自主財源が乏しく財政基盤が弱い。そのため、財政力指数は、類似団体平均値を下回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漁業や畜産をはじめとした産業振興に対する支援制度の拡充や、航路運賃の助成・イベント等による交流の促進、子育て環境の充実等により、人口増加・地域活性化を図り、自主財源の確保に取り組んで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自主財源が乏しい財政構造が大きく変わることは見込めないことから、歳出の削減に努め、財政の健全化を図っています。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5912455"/>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6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5912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16631</xdr:rowOff>
    </xdr:to>
    <xdr:cxnSp macro="">
      <xdr:nvCxnSpPr>
        <xdr:cNvPr id="70" name="直線コネクタ 69"/>
        <xdr:cNvCxnSpPr/>
      </xdr:nvCxnSpPr>
      <xdr:spPr>
        <a:xfrm>
          <a:off x="3752850" y="7434641"/>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11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xdr:cNvCxnSpPr/>
      </xdr:nvCxnSpPr>
      <xdr:spPr>
        <a:xfrm>
          <a:off x="2940050" y="743464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0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5141</xdr:rowOff>
    </xdr:to>
    <xdr:cxnSp macro="">
      <xdr:nvCxnSpPr>
        <xdr:cNvPr id="76" name="直線コネクタ 75"/>
        <xdr:cNvCxnSpPr/>
      </xdr:nvCxnSpPr>
      <xdr:spPr>
        <a:xfrm>
          <a:off x="2127250" y="7429500"/>
          <a:ext cx="8128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247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xdr:cNvCxnSpPr/>
      </xdr:nvCxnSpPr>
      <xdr:spPr>
        <a:xfrm>
          <a:off x="1333500" y="7429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247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275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971550" y="705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xdr:cNvSpPr/>
      </xdr:nvSpPr>
      <xdr:spPr>
        <a:xfrm>
          <a:off x="4464050" y="7401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xdr:cNvSpPr txBox="1"/>
      </xdr:nvSpPr>
      <xdr:spPr>
        <a:xfrm>
          <a:off x="4584700" y="72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xdr:cNvSpPr/>
      </xdr:nvSpPr>
      <xdr:spPr>
        <a:xfrm>
          <a:off x="3702050" y="73901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xdr:cNvSpPr txBox="1"/>
      </xdr:nvSpPr>
      <xdr:spPr>
        <a:xfrm>
          <a:off x="3409950" y="74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xdr:cNvSpPr/>
      </xdr:nvSpPr>
      <xdr:spPr>
        <a:xfrm>
          <a:off x="2889250" y="73901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xdr:cNvSpPr txBox="1"/>
      </xdr:nvSpPr>
      <xdr:spPr>
        <a:xfrm>
          <a:off x="2597150" y="74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xdr:cNvSpPr/>
      </xdr:nvSpPr>
      <xdr:spPr>
        <a:xfrm>
          <a:off x="2095500" y="7378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xdr:cNvSpPr txBox="1"/>
      </xdr:nvSpPr>
      <xdr:spPr>
        <a:xfrm>
          <a:off x="1784350" y="745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xdr:cNvSpPr/>
      </xdr:nvSpPr>
      <xdr:spPr>
        <a:xfrm>
          <a:off x="1282700" y="7378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xdr:cNvSpPr txBox="1"/>
      </xdr:nvSpPr>
      <xdr:spPr>
        <a:xfrm>
          <a:off x="971550" y="745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歳入では、前年度と比較し普通交付税は増加しましたが臨時財政対策債の減少が大きく全体では減少しました。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歳出では、公債費が大きく増加したほか、補助費等（隠岐広域連合負担金）に占める経常一般財源分、光熱水費や委託料など物件費が増加したため増加となりました。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歳入が減少した一方、歳出が増加がしたため、比率は前年度から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ポイント上回っており、大型事業の元金償還が終わる令和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年度まで数値が高いままであることが見込まれているため、繰上償還などにより引き続き改善に向け取り組みます。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805035"/>
          <a:ext cx="0" cy="1224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029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5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805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65</xdr:row>
      <xdr:rowOff>128524</xdr:rowOff>
    </xdr:to>
    <xdr:cxnSp macro="">
      <xdr:nvCxnSpPr>
        <xdr:cNvPr id="131" name="直線コネクタ 130"/>
        <xdr:cNvCxnSpPr/>
      </xdr:nvCxnSpPr>
      <xdr:spPr>
        <a:xfrm>
          <a:off x="3752850" y="10721594"/>
          <a:ext cx="762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4584700" y="10500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60960</xdr:rowOff>
    </xdr:to>
    <xdr:cxnSp macro="">
      <xdr:nvCxnSpPr>
        <xdr:cNvPr id="134" name="直線コネクタ 133"/>
        <xdr:cNvCxnSpPr/>
      </xdr:nvCxnSpPr>
      <xdr:spPr>
        <a:xfrm flipV="1">
          <a:off x="2940050" y="10721594"/>
          <a:ext cx="8128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xdr:cNvSpPr txBox="1"/>
      </xdr:nvSpPr>
      <xdr:spPr>
        <a:xfrm>
          <a:off x="3409950" y="1035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65659</xdr:rowOff>
    </xdr:to>
    <xdr:cxnSp macro="">
      <xdr:nvCxnSpPr>
        <xdr:cNvPr id="137" name="直線コネクタ 136"/>
        <xdr:cNvCxnSpPr/>
      </xdr:nvCxnSpPr>
      <xdr:spPr>
        <a:xfrm flipV="1">
          <a:off x="2127250" y="10792460"/>
          <a:ext cx="812800" cy="1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7045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xdr:cNvSpPr txBox="1"/>
      </xdr:nvSpPr>
      <xdr:spPr>
        <a:xfrm>
          <a:off x="259715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106807</xdr:rowOff>
    </xdr:from>
    <xdr:to>
      <xdr:col>11</xdr:col>
      <xdr:colOff>31750</xdr:colOff>
      <xdr:row>66</xdr:row>
      <xdr:rowOff>65659</xdr:rowOff>
    </xdr:to>
    <xdr:cxnSp macro="">
      <xdr:nvCxnSpPr>
        <xdr:cNvPr id="140" name="直線コネクタ 139"/>
        <xdr:cNvCxnSpPr/>
      </xdr:nvCxnSpPr>
      <xdr:spPr>
        <a:xfrm>
          <a:off x="1333500" y="10838307"/>
          <a:ext cx="79375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736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xdr:cNvSpPr txBox="1"/>
      </xdr:nvSpPr>
      <xdr:spPr>
        <a:xfrm>
          <a:off x="178435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7706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xdr:cNvSpPr txBox="1"/>
      </xdr:nvSpPr>
      <xdr:spPr>
        <a:xfrm>
          <a:off x="97155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50" name="楕円 149"/>
        <xdr:cNvSpPr/>
      </xdr:nvSpPr>
      <xdr:spPr>
        <a:xfrm>
          <a:off x="4464050" y="10809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51" name="財政構造の弾力性該当値テキスト"/>
        <xdr:cNvSpPr txBox="1"/>
      </xdr:nvSpPr>
      <xdr:spPr>
        <a:xfrm>
          <a:off x="4584700" y="1078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2" name="楕円 151"/>
        <xdr:cNvSpPr/>
      </xdr:nvSpPr>
      <xdr:spPr>
        <a:xfrm>
          <a:off x="3702050" y="106707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3" name="テキスト ボックス 152"/>
        <xdr:cNvSpPr txBox="1"/>
      </xdr:nvSpPr>
      <xdr:spPr>
        <a:xfrm>
          <a:off x="3409950" y="1075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xdr:cNvSpPr/>
      </xdr:nvSpPr>
      <xdr:spPr>
        <a:xfrm>
          <a:off x="288925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xdr:cNvSpPr txBox="1"/>
      </xdr:nvSpPr>
      <xdr:spPr>
        <a:xfrm>
          <a:off x="25971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14859</xdr:rowOff>
    </xdr:from>
    <xdr:to>
      <xdr:col>11</xdr:col>
      <xdr:colOff>82550</xdr:colOff>
      <xdr:row>66</xdr:row>
      <xdr:rowOff>116459</xdr:rowOff>
    </xdr:to>
    <xdr:sp macro="" textlink="">
      <xdr:nvSpPr>
        <xdr:cNvPr id="156" name="楕円 155"/>
        <xdr:cNvSpPr/>
      </xdr:nvSpPr>
      <xdr:spPr>
        <a:xfrm>
          <a:off x="2095500" y="109114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101236</xdr:rowOff>
    </xdr:from>
    <xdr:ext cx="762000" cy="259045"/>
    <xdr:sp macro="" textlink="">
      <xdr:nvSpPr>
        <xdr:cNvPr id="157" name="テキスト ボックス 156"/>
        <xdr:cNvSpPr txBox="1"/>
      </xdr:nvSpPr>
      <xdr:spPr>
        <a:xfrm>
          <a:off x="1784350" y="1099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56007</xdr:rowOff>
    </xdr:from>
    <xdr:to>
      <xdr:col>7</xdr:col>
      <xdr:colOff>31750</xdr:colOff>
      <xdr:row>65</xdr:row>
      <xdr:rowOff>157607</xdr:rowOff>
    </xdr:to>
    <xdr:sp macro="" textlink="">
      <xdr:nvSpPr>
        <xdr:cNvPr id="158" name="楕円 157"/>
        <xdr:cNvSpPr/>
      </xdr:nvSpPr>
      <xdr:spPr>
        <a:xfrm>
          <a:off x="1282700" y="107875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142384</xdr:rowOff>
    </xdr:from>
    <xdr:ext cx="762000" cy="259045"/>
    <xdr:sp macro="" textlink="">
      <xdr:nvSpPr>
        <xdr:cNvPr id="159" name="テキスト ボックス 158"/>
        <xdr:cNvSpPr txBox="1"/>
      </xdr:nvSpPr>
      <xdr:spPr>
        <a:xfrm>
          <a:off x="971550" y="1087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離島という地理的条件から、社会福祉施設・環境衛生施設等の広域的な取り組みが難しく管理運営にかかるコストが高くなります。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年度は人件費、物件費、維持補修費がいずれも増加し、特に光熱水費や委託料が伸びたことで物件費が大きく増加しました。また、人口も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人減少したことにより、人口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人当たり人件費・物件費決算額は大きく増加しました。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50,881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円上回っており、引き続き改善を行っていく必要があると言えます。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486913"/>
          <a:ext cx="0" cy="130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7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4793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2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486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80133</xdr:rowOff>
    </xdr:from>
    <xdr:to>
      <xdr:col>23</xdr:col>
      <xdr:colOff>133350</xdr:colOff>
      <xdr:row>82</xdr:row>
      <xdr:rowOff>114596</xdr:rowOff>
    </xdr:to>
    <xdr:cxnSp macro="">
      <xdr:nvCxnSpPr>
        <xdr:cNvPr id="191" name="直線コネクタ 190"/>
        <xdr:cNvCxnSpPr/>
      </xdr:nvCxnSpPr>
      <xdr:spPr>
        <a:xfrm>
          <a:off x="3752850" y="13618333"/>
          <a:ext cx="762000" cy="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428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57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71833</xdr:rowOff>
    </xdr:from>
    <xdr:to>
      <xdr:col>19</xdr:col>
      <xdr:colOff>133350</xdr:colOff>
      <xdr:row>82</xdr:row>
      <xdr:rowOff>80133</xdr:rowOff>
    </xdr:to>
    <xdr:cxnSp macro="">
      <xdr:nvCxnSpPr>
        <xdr:cNvPr id="194" name="直線コネクタ 193"/>
        <xdr:cNvCxnSpPr/>
      </xdr:nvCxnSpPr>
      <xdr:spPr>
        <a:xfrm>
          <a:off x="2940050" y="13610033"/>
          <a:ext cx="812800" cy="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55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33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71833</xdr:rowOff>
    </xdr:from>
    <xdr:to>
      <xdr:col>15</xdr:col>
      <xdr:colOff>82550</xdr:colOff>
      <xdr:row>82</xdr:row>
      <xdr:rowOff>73645</xdr:rowOff>
    </xdr:to>
    <xdr:cxnSp macro="">
      <xdr:nvCxnSpPr>
        <xdr:cNvPr id="197" name="直線コネクタ 196"/>
        <xdr:cNvCxnSpPr/>
      </xdr:nvCxnSpPr>
      <xdr:spPr>
        <a:xfrm flipV="1">
          <a:off x="2127250" y="13610033"/>
          <a:ext cx="8128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5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33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69092</xdr:rowOff>
    </xdr:from>
    <xdr:to>
      <xdr:col>11</xdr:col>
      <xdr:colOff>31750</xdr:colOff>
      <xdr:row>82</xdr:row>
      <xdr:rowOff>73645</xdr:rowOff>
    </xdr:to>
    <xdr:cxnSp macro="">
      <xdr:nvCxnSpPr>
        <xdr:cNvPr id="200" name="直線コネクタ 199"/>
        <xdr:cNvCxnSpPr/>
      </xdr:nvCxnSpPr>
      <xdr:spPr>
        <a:xfrm>
          <a:off x="1333500" y="13607292"/>
          <a:ext cx="79375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550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3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550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33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63796</xdr:rowOff>
    </xdr:from>
    <xdr:to>
      <xdr:col>23</xdr:col>
      <xdr:colOff>184150</xdr:colOff>
      <xdr:row>82</xdr:row>
      <xdr:rowOff>165396</xdr:rowOff>
    </xdr:to>
    <xdr:sp macro="" textlink="">
      <xdr:nvSpPr>
        <xdr:cNvPr id="210" name="楕円 209"/>
        <xdr:cNvSpPr/>
      </xdr:nvSpPr>
      <xdr:spPr>
        <a:xfrm>
          <a:off x="4464050" y="136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35873</xdr:rowOff>
    </xdr:from>
    <xdr:ext cx="762000" cy="259045"/>
    <xdr:sp macro="" textlink="">
      <xdr:nvSpPr>
        <xdr:cNvPr id="211" name="人件費・物件費等の状況該当値テキスト"/>
        <xdr:cNvSpPr txBox="1"/>
      </xdr:nvSpPr>
      <xdr:spPr>
        <a:xfrm>
          <a:off x="4584700" y="1357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29333</xdr:rowOff>
    </xdr:from>
    <xdr:to>
      <xdr:col>19</xdr:col>
      <xdr:colOff>184150</xdr:colOff>
      <xdr:row>82</xdr:row>
      <xdr:rowOff>130933</xdr:rowOff>
    </xdr:to>
    <xdr:sp macro="" textlink="">
      <xdr:nvSpPr>
        <xdr:cNvPr id="212" name="楕円 211"/>
        <xdr:cNvSpPr/>
      </xdr:nvSpPr>
      <xdr:spPr>
        <a:xfrm>
          <a:off x="3702050" y="135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115710</xdr:rowOff>
    </xdr:from>
    <xdr:ext cx="736600" cy="259045"/>
    <xdr:sp macro="" textlink="">
      <xdr:nvSpPr>
        <xdr:cNvPr id="213" name="テキスト ボックス 212"/>
        <xdr:cNvSpPr txBox="1"/>
      </xdr:nvSpPr>
      <xdr:spPr>
        <a:xfrm>
          <a:off x="3409950" y="13653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21033</xdr:rowOff>
    </xdr:from>
    <xdr:to>
      <xdr:col>15</xdr:col>
      <xdr:colOff>133350</xdr:colOff>
      <xdr:row>82</xdr:row>
      <xdr:rowOff>122633</xdr:rowOff>
    </xdr:to>
    <xdr:sp macro="" textlink="">
      <xdr:nvSpPr>
        <xdr:cNvPr id="214" name="楕円 213"/>
        <xdr:cNvSpPr/>
      </xdr:nvSpPr>
      <xdr:spPr>
        <a:xfrm>
          <a:off x="2889250" y="135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107410</xdr:rowOff>
    </xdr:from>
    <xdr:ext cx="762000" cy="259045"/>
    <xdr:sp macro="" textlink="">
      <xdr:nvSpPr>
        <xdr:cNvPr id="215" name="テキスト ボックス 214"/>
        <xdr:cNvSpPr txBox="1"/>
      </xdr:nvSpPr>
      <xdr:spPr>
        <a:xfrm>
          <a:off x="2597150" y="1364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22845</xdr:rowOff>
    </xdr:from>
    <xdr:to>
      <xdr:col>11</xdr:col>
      <xdr:colOff>82550</xdr:colOff>
      <xdr:row>82</xdr:row>
      <xdr:rowOff>124445</xdr:rowOff>
    </xdr:to>
    <xdr:sp macro="" textlink="">
      <xdr:nvSpPr>
        <xdr:cNvPr id="216" name="楕円 215"/>
        <xdr:cNvSpPr/>
      </xdr:nvSpPr>
      <xdr:spPr>
        <a:xfrm>
          <a:off x="2095500" y="13561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109222</xdr:rowOff>
    </xdr:from>
    <xdr:ext cx="762000" cy="259045"/>
    <xdr:sp macro="" textlink="">
      <xdr:nvSpPr>
        <xdr:cNvPr id="217" name="テキスト ボックス 216"/>
        <xdr:cNvSpPr txBox="1"/>
      </xdr:nvSpPr>
      <xdr:spPr>
        <a:xfrm>
          <a:off x="1784350" y="1364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18292</xdr:rowOff>
    </xdr:from>
    <xdr:to>
      <xdr:col>7</xdr:col>
      <xdr:colOff>31750</xdr:colOff>
      <xdr:row>82</xdr:row>
      <xdr:rowOff>119892</xdr:rowOff>
    </xdr:to>
    <xdr:sp macro="" textlink="">
      <xdr:nvSpPr>
        <xdr:cNvPr id="218" name="楕円 217"/>
        <xdr:cNvSpPr/>
      </xdr:nvSpPr>
      <xdr:spPr>
        <a:xfrm>
          <a:off x="1282700" y="135564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104669</xdr:rowOff>
    </xdr:from>
    <xdr:ext cx="762000" cy="259045"/>
    <xdr:sp macro="" textlink="">
      <xdr:nvSpPr>
        <xdr:cNvPr id="219" name="テキスト ボックス 218"/>
        <xdr:cNvSpPr txBox="1"/>
      </xdr:nvSpPr>
      <xdr:spPr>
        <a:xfrm>
          <a:off x="971550" y="13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年度に国家公務員が給与削減措置を行っていた際は、指数が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を超えていましたが、その措置が終了したことにより数値は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を下回る状況が続いています。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引き続き職員給与の適正化に努めてまいります。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487400"/>
          <a:ext cx="0" cy="1446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49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493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136737</xdr:rowOff>
    </xdr:from>
    <xdr:to>
      <xdr:col>81</xdr:col>
      <xdr:colOff>44450</xdr:colOff>
      <xdr:row>89</xdr:row>
      <xdr:rowOff>53763</xdr:rowOff>
    </xdr:to>
    <xdr:cxnSp macro="">
      <xdr:nvCxnSpPr>
        <xdr:cNvPr id="253" name="直線コネクタ 252"/>
        <xdr:cNvCxnSpPr/>
      </xdr:nvCxnSpPr>
      <xdr:spPr>
        <a:xfrm flipV="1">
          <a:off x="14712950" y="14665537"/>
          <a:ext cx="762000" cy="8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5563850" y="1421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30500" y="14363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89</xdr:row>
      <xdr:rowOff>53763</xdr:rowOff>
    </xdr:to>
    <xdr:cxnSp macro="">
      <xdr:nvCxnSpPr>
        <xdr:cNvPr id="256" name="直線コネクタ 255"/>
        <xdr:cNvCxnSpPr/>
      </xdr:nvCxnSpPr>
      <xdr:spPr>
        <a:xfrm>
          <a:off x="13906500" y="14633363"/>
          <a:ext cx="8064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8500" y="143717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4370050" y="1415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104563</xdr:rowOff>
    </xdr:from>
    <xdr:to>
      <xdr:col>72</xdr:col>
      <xdr:colOff>203200</xdr:colOff>
      <xdr:row>89</xdr:row>
      <xdr:rowOff>77893</xdr:rowOff>
    </xdr:to>
    <xdr:cxnSp macro="">
      <xdr:nvCxnSpPr>
        <xdr:cNvPr id="259" name="直線コネクタ 258"/>
        <xdr:cNvCxnSpPr/>
      </xdr:nvCxnSpPr>
      <xdr:spPr>
        <a:xfrm flipV="1">
          <a:off x="13106400" y="14633363"/>
          <a:ext cx="8001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3057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xdr:cNvSpPr txBox="1"/>
      </xdr:nvSpPr>
      <xdr:spPr>
        <a:xfrm>
          <a:off x="1355725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77893</xdr:rowOff>
    </xdr:to>
    <xdr:cxnSp macro="">
      <xdr:nvCxnSpPr>
        <xdr:cNvPr id="262" name="直線コネクタ 261"/>
        <xdr:cNvCxnSpPr/>
      </xdr:nvCxnSpPr>
      <xdr:spPr>
        <a:xfrm>
          <a:off x="12293600" y="14715489"/>
          <a:ext cx="8128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30570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xdr:cNvSpPr txBox="1"/>
      </xdr:nvSpPr>
      <xdr:spPr>
        <a:xfrm>
          <a:off x="1276350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329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xdr:cNvSpPr txBox="1"/>
      </xdr:nvSpPr>
      <xdr:spPr>
        <a:xfrm>
          <a:off x="11950700" y="1410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85937</xdr:rowOff>
    </xdr:from>
    <xdr:to>
      <xdr:col>81</xdr:col>
      <xdr:colOff>95250</xdr:colOff>
      <xdr:row>89</xdr:row>
      <xdr:rowOff>16087</xdr:rowOff>
    </xdr:to>
    <xdr:sp macro="" textlink="">
      <xdr:nvSpPr>
        <xdr:cNvPr id="272" name="楕円 271"/>
        <xdr:cNvSpPr/>
      </xdr:nvSpPr>
      <xdr:spPr>
        <a:xfrm>
          <a:off x="15430500" y="14614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58014</xdr:rowOff>
    </xdr:from>
    <xdr:ext cx="762000" cy="259045"/>
    <xdr:sp macro="" textlink="">
      <xdr:nvSpPr>
        <xdr:cNvPr id="273" name="給与水準   （国との比較）該当値テキスト"/>
        <xdr:cNvSpPr txBox="1"/>
      </xdr:nvSpPr>
      <xdr:spPr>
        <a:xfrm>
          <a:off x="15563850" y="1458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2963</xdr:rowOff>
    </xdr:from>
    <xdr:to>
      <xdr:col>77</xdr:col>
      <xdr:colOff>95250</xdr:colOff>
      <xdr:row>89</xdr:row>
      <xdr:rowOff>104563</xdr:rowOff>
    </xdr:to>
    <xdr:sp macro="" textlink="">
      <xdr:nvSpPr>
        <xdr:cNvPr id="274" name="楕円 273"/>
        <xdr:cNvSpPr/>
      </xdr:nvSpPr>
      <xdr:spPr>
        <a:xfrm>
          <a:off x="14668500" y="146968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89340</xdr:rowOff>
    </xdr:from>
    <xdr:ext cx="736600" cy="259045"/>
    <xdr:sp macro="" textlink="">
      <xdr:nvSpPr>
        <xdr:cNvPr id="275" name="テキスト ボックス 274"/>
        <xdr:cNvSpPr txBox="1"/>
      </xdr:nvSpPr>
      <xdr:spPr>
        <a:xfrm>
          <a:off x="14370050" y="1478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76" name="楕円 275"/>
        <xdr:cNvSpPr/>
      </xdr:nvSpPr>
      <xdr:spPr>
        <a:xfrm>
          <a:off x="13868400" y="14582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77" name="テキスト ボックス 276"/>
        <xdr:cNvSpPr txBox="1"/>
      </xdr:nvSpPr>
      <xdr:spPr>
        <a:xfrm>
          <a:off x="1355725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27093</xdr:rowOff>
    </xdr:from>
    <xdr:to>
      <xdr:col>68</xdr:col>
      <xdr:colOff>203200</xdr:colOff>
      <xdr:row>89</xdr:row>
      <xdr:rowOff>128693</xdr:rowOff>
    </xdr:to>
    <xdr:sp macro="" textlink="">
      <xdr:nvSpPr>
        <xdr:cNvPr id="278" name="楕円 277"/>
        <xdr:cNvSpPr/>
      </xdr:nvSpPr>
      <xdr:spPr>
        <a:xfrm>
          <a:off x="13055600" y="1472099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113470</xdr:rowOff>
    </xdr:from>
    <xdr:ext cx="762000" cy="259045"/>
    <xdr:sp macro="" textlink="">
      <xdr:nvSpPr>
        <xdr:cNvPr id="279" name="テキスト ボックス 278"/>
        <xdr:cNvSpPr txBox="1"/>
      </xdr:nvSpPr>
      <xdr:spPr>
        <a:xfrm>
          <a:off x="12763500" y="1480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0" name="楕円 279"/>
        <xdr:cNvSpPr/>
      </xdr:nvSpPr>
      <xdr:spPr>
        <a:xfrm>
          <a:off x="12242800" y="14671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1" name="テキスト ボックス 280"/>
        <xdr:cNvSpPr txBox="1"/>
      </xdr:nvSpPr>
      <xdr:spPr>
        <a:xfrm>
          <a:off x="11950700" y="147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人増加となり、類似団体の平均値と比較し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人多い数値となりました。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離島である本町の特性から、診療所や保育所をはじめ幅広い公共サービスを行政が行う必要があります。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今後も指定管理者制度等の活用により定員管理の適正化を図ります。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737118"/>
          <a:ext cx="0" cy="1424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13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161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4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737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60389</xdr:rowOff>
    </xdr:from>
    <xdr:to>
      <xdr:col>81</xdr:col>
      <xdr:colOff>44450</xdr:colOff>
      <xdr:row>60</xdr:row>
      <xdr:rowOff>74062</xdr:rowOff>
    </xdr:to>
    <xdr:cxnSp macro="">
      <xdr:nvCxnSpPr>
        <xdr:cNvPr id="315" name="直線コネクタ 314"/>
        <xdr:cNvCxnSpPr/>
      </xdr:nvCxnSpPr>
      <xdr:spPr>
        <a:xfrm>
          <a:off x="14712950" y="9966389"/>
          <a:ext cx="762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74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30500" y="9901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50468</xdr:rowOff>
    </xdr:from>
    <xdr:to>
      <xdr:col>77</xdr:col>
      <xdr:colOff>44450</xdr:colOff>
      <xdr:row>60</xdr:row>
      <xdr:rowOff>60389</xdr:rowOff>
    </xdr:to>
    <xdr:cxnSp macro="">
      <xdr:nvCxnSpPr>
        <xdr:cNvPr id="318" name="直線コネクタ 317"/>
        <xdr:cNvCxnSpPr/>
      </xdr:nvCxnSpPr>
      <xdr:spPr>
        <a:xfrm>
          <a:off x="13906500" y="9956468"/>
          <a:ext cx="80645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8500" y="9887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4370050" y="966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50468</xdr:rowOff>
    </xdr:from>
    <xdr:to>
      <xdr:col>72</xdr:col>
      <xdr:colOff>203200</xdr:colOff>
      <xdr:row>60</xdr:row>
      <xdr:rowOff>59182</xdr:rowOff>
    </xdr:to>
    <xdr:cxnSp macro="">
      <xdr:nvCxnSpPr>
        <xdr:cNvPr id="321" name="直線コネクタ 320"/>
        <xdr:cNvCxnSpPr/>
      </xdr:nvCxnSpPr>
      <xdr:spPr>
        <a:xfrm flipV="1">
          <a:off x="13106400" y="9956468"/>
          <a:ext cx="8001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98944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xdr:cNvSpPr txBox="1"/>
      </xdr:nvSpPr>
      <xdr:spPr>
        <a:xfrm>
          <a:off x="13557250" y="966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46983</xdr:rowOff>
    </xdr:from>
    <xdr:to>
      <xdr:col>68</xdr:col>
      <xdr:colOff>152400</xdr:colOff>
      <xdr:row>60</xdr:row>
      <xdr:rowOff>59182</xdr:rowOff>
    </xdr:to>
    <xdr:cxnSp macro="">
      <xdr:nvCxnSpPr>
        <xdr:cNvPr id="324" name="直線コネクタ 323"/>
        <xdr:cNvCxnSpPr/>
      </xdr:nvCxnSpPr>
      <xdr:spPr>
        <a:xfrm>
          <a:off x="12293600" y="9952983"/>
          <a:ext cx="8128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99065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xdr:cNvSpPr txBox="1"/>
      </xdr:nvSpPr>
      <xdr:spPr>
        <a:xfrm>
          <a:off x="12763500" y="9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9901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xdr:cNvSpPr txBox="1"/>
      </xdr:nvSpPr>
      <xdr:spPr>
        <a:xfrm>
          <a:off x="11950700" y="96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23262</xdr:rowOff>
    </xdr:from>
    <xdr:to>
      <xdr:col>81</xdr:col>
      <xdr:colOff>95250</xdr:colOff>
      <xdr:row>60</xdr:row>
      <xdr:rowOff>124862</xdr:rowOff>
    </xdr:to>
    <xdr:sp macro="" textlink="">
      <xdr:nvSpPr>
        <xdr:cNvPr id="334" name="楕円 333"/>
        <xdr:cNvSpPr/>
      </xdr:nvSpPr>
      <xdr:spPr>
        <a:xfrm>
          <a:off x="15430500" y="99292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166789</xdr:rowOff>
    </xdr:from>
    <xdr:ext cx="762000" cy="259045"/>
    <xdr:sp macro="" textlink="">
      <xdr:nvSpPr>
        <xdr:cNvPr id="335" name="定員管理の状況該当値テキスト"/>
        <xdr:cNvSpPr txBox="1"/>
      </xdr:nvSpPr>
      <xdr:spPr>
        <a:xfrm>
          <a:off x="15563850" y="990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9589</xdr:rowOff>
    </xdr:from>
    <xdr:to>
      <xdr:col>77</xdr:col>
      <xdr:colOff>95250</xdr:colOff>
      <xdr:row>60</xdr:row>
      <xdr:rowOff>111189</xdr:rowOff>
    </xdr:to>
    <xdr:sp macro="" textlink="">
      <xdr:nvSpPr>
        <xdr:cNvPr id="336" name="楕円 335"/>
        <xdr:cNvSpPr/>
      </xdr:nvSpPr>
      <xdr:spPr>
        <a:xfrm>
          <a:off x="14668500" y="99155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95966</xdr:rowOff>
    </xdr:from>
    <xdr:ext cx="736600" cy="259045"/>
    <xdr:sp macro="" textlink="">
      <xdr:nvSpPr>
        <xdr:cNvPr id="337" name="テキスト ボックス 336"/>
        <xdr:cNvSpPr txBox="1"/>
      </xdr:nvSpPr>
      <xdr:spPr>
        <a:xfrm>
          <a:off x="14370050" y="1000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171118</xdr:rowOff>
    </xdr:from>
    <xdr:to>
      <xdr:col>73</xdr:col>
      <xdr:colOff>44450</xdr:colOff>
      <xdr:row>60</xdr:row>
      <xdr:rowOff>101268</xdr:rowOff>
    </xdr:to>
    <xdr:sp macro="" textlink="">
      <xdr:nvSpPr>
        <xdr:cNvPr id="338" name="楕円 337"/>
        <xdr:cNvSpPr/>
      </xdr:nvSpPr>
      <xdr:spPr>
        <a:xfrm>
          <a:off x="13868400" y="99056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86045</xdr:rowOff>
    </xdr:from>
    <xdr:ext cx="762000" cy="259045"/>
    <xdr:sp macro="" textlink="">
      <xdr:nvSpPr>
        <xdr:cNvPr id="339" name="テキスト ボックス 338"/>
        <xdr:cNvSpPr txBox="1"/>
      </xdr:nvSpPr>
      <xdr:spPr>
        <a:xfrm>
          <a:off x="13557250" y="99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8382</xdr:rowOff>
    </xdr:from>
    <xdr:to>
      <xdr:col>68</xdr:col>
      <xdr:colOff>203200</xdr:colOff>
      <xdr:row>60</xdr:row>
      <xdr:rowOff>109982</xdr:rowOff>
    </xdr:to>
    <xdr:sp macro="" textlink="">
      <xdr:nvSpPr>
        <xdr:cNvPr id="340" name="楕円 339"/>
        <xdr:cNvSpPr/>
      </xdr:nvSpPr>
      <xdr:spPr>
        <a:xfrm>
          <a:off x="13055600" y="991438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94759</xdr:rowOff>
    </xdr:from>
    <xdr:ext cx="762000" cy="259045"/>
    <xdr:sp macro="" textlink="">
      <xdr:nvSpPr>
        <xdr:cNvPr id="341" name="テキスト ボックス 340"/>
        <xdr:cNvSpPr txBox="1"/>
      </xdr:nvSpPr>
      <xdr:spPr>
        <a:xfrm>
          <a:off x="12763500" y="100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167633</xdr:rowOff>
    </xdr:from>
    <xdr:to>
      <xdr:col>64</xdr:col>
      <xdr:colOff>152400</xdr:colOff>
      <xdr:row>60</xdr:row>
      <xdr:rowOff>97783</xdr:rowOff>
    </xdr:to>
    <xdr:sp macro="" textlink="">
      <xdr:nvSpPr>
        <xdr:cNvPr id="342" name="楕円 341"/>
        <xdr:cNvSpPr/>
      </xdr:nvSpPr>
      <xdr:spPr>
        <a:xfrm>
          <a:off x="12242800" y="9908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82560</xdr:rowOff>
    </xdr:from>
    <xdr:ext cx="762000" cy="259045"/>
    <xdr:sp macro="" textlink="">
      <xdr:nvSpPr>
        <xdr:cNvPr id="343" name="テキスト ボックス 342"/>
        <xdr:cNvSpPr txBox="1"/>
      </xdr:nvSpPr>
      <xdr:spPr>
        <a:xfrm>
          <a:off x="11950700" y="998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類似団体と比較し依然として高い水準にありますが、単年ベースで比率の悪かった令和元年度分を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年平均で使用しなくなったため比率は前年度比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以前より学校建設事業やごみ処理施設等の元金償還により悪化することを見込んでいたため、繰上償還による比率抑制の対応を行っていいます。交付税算入の有利な地方債の活用、適切な事業執行に引き続き努めてまい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170930"/>
          <a:ext cx="0" cy="1292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170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60537</xdr:rowOff>
    </xdr:to>
    <xdr:cxnSp macro="">
      <xdr:nvCxnSpPr>
        <xdr:cNvPr id="376" name="直線コネクタ 375"/>
        <xdr:cNvCxnSpPr/>
      </xdr:nvCxnSpPr>
      <xdr:spPr>
        <a:xfrm flipV="1">
          <a:off x="14712950" y="7266940"/>
          <a:ext cx="762000" cy="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xdr:cNvSpPr txBox="1"/>
      </xdr:nvSpPr>
      <xdr:spPr>
        <a:xfrm>
          <a:off x="15563850" y="667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30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60537</xdr:rowOff>
    </xdr:from>
    <xdr:to>
      <xdr:col>77</xdr:col>
      <xdr:colOff>44450</xdr:colOff>
      <xdr:row>44</xdr:row>
      <xdr:rowOff>84667</xdr:rowOff>
    </xdr:to>
    <xdr:cxnSp macro="">
      <xdr:nvCxnSpPr>
        <xdr:cNvPr id="379" name="直線コネクタ 378"/>
        <xdr:cNvCxnSpPr/>
      </xdr:nvCxnSpPr>
      <xdr:spPr>
        <a:xfrm flipV="1">
          <a:off x="13906500" y="7324937"/>
          <a:ext cx="8064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8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xdr:cNvSpPr txBox="1"/>
      </xdr:nvSpPr>
      <xdr:spPr>
        <a:xfrm>
          <a:off x="14370050" y="65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92710</xdr:rowOff>
    </xdr:to>
    <xdr:cxnSp macro="">
      <xdr:nvCxnSpPr>
        <xdr:cNvPr id="382" name="直線コネクタ 381"/>
        <xdr:cNvCxnSpPr/>
      </xdr:nvCxnSpPr>
      <xdr:spPr>
        <a:xfrm flipV="1">
          <a:off x="13106400" y="7349067"/>
          <a:ext cx="8001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xdr:cNvSpPr txBox="1"/>
      </xdr:nvSpPr>
      <xdr:spPr>
        <a:xfrm>
          <a:off x="135572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92710</xdr:rowOff>
    </xdr:to>
    <xdr:cxnSp macro="">
      <xdr:nvCxnSpPr>
        <xdr:cNvPr id="385" name="直線コネクタ 384"/>
        <xdr:cNvCxnSpPr/>
      </xdr:nvCxnSpPr>
      <xdr:spPr>
        <a:xfrm>
          <a:off x="12293600" y="7258896"/>
          <a:ext cx="812800" cy="9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8668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xdr:cNvSpPr txBox="1"/>
      </xdr:nvSpPr>
      <xdr:spPr>
        <a:xfrm>
          <a:off x="127635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86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xdr:cNvSpPr txBox="1"/>
      </xdr:nvSpPr>
      <xdr:spPr>
        <a:xfrm>
          <a:off x="119507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5" name="楕円 394"/>
        <xdr:cNvSpPr/>
      </xdr:nvSpPr>
      <xdr:spPr>
        <a:xfrm>
          <a:off x="15430500" y="7216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396" name="公債費負担の状況該当値テキスト"/>
        <xdr:cNvSpPr txBox="1"/>
      </xdr:nvSpPr>
      <xdr:spPr>
        <a:xfrm>
          <a:off x="1556385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397" name="楕円 396"/>
        <xdr:cNvSpPr/>
      </xdr:nvSpPr>
      <xdr:spPr>
        <a:xfrm>
          <a:off x="14668500" y="72741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398" name="テキスト ボックス 397"/>
        <xdr:cNvSpPr txBox="1"/>
      </xdr:nvSpPr>
      <xdr:spPr>
        <a:xfrm>
          <a:off x="14370050" y="7360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399" name="楕円 398"/>
        <xdr:cNvSpPr/>
      </xdr:nvSpPr>
      <xdr:spPr>
        <a:xfrm>
          <a:off x="13868400" y="72982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0" name="テキスト ボックス 399"/>
        <xdr:cNvSpPr txBox="1"/>
      </xdr:nvSpPr>
      <xdr:spPr>
        <a:xfrm>
          <a:off x="13557250" y="738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1" name="楕円 400"/>
        <xdr:cNvSpPr/>
      </xdr:nvSpPr>
      <xdr:spPr>
        <a:xfrm>
          <a:off x="13055600" y="730631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2" name="テキスト ボックス 401"/>
        <xdr:cNvSpPr txBox="1"/>
      </xdr:nvSpPr>
      <xdr:spPr>
        <a:xfrm>
          <a:off x="127635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3" name="楕円 402"/>
        <xdr:cNvSpPr/>
      </xdr:nvSpPr>
      <xdr:spPr>
        <a:xfrm>
          <a:off x="12242800" y="7208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4" name="テキスト ボックス 403"/>
        <xdr:cNvSpPr txBox="1"/>
      </xdr:nvSpPr>
      <xdr:spPr>
        <a:xfrm>
          <a:off x="11950700" y="728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近年の大型事業の実施に伴い地方債残高が急激に上昇しており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年度まで悪化し続けていたため、令和元年度に過疎債の繰上償還を行い一時的に改善しました。令和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年度には庁舎建設事業の地方債借入を行ったため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ポイント悪化しましたが、令和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年度は特筆すべき大型事業がないため減少してきています。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類似団体内順位でも非常に高い水準となっているため、繰上償還などにより引き続き改善に向け取り組みます。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288117"/>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86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889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55527</xdr:rowOff>
    </xdr:from>
    <xdr:to>
      <xdr:col>81</xdr:col>
      <xdr:colOff>44450</xdr:colOff>
      <xdr:row>19</xdr:row>
      <xdr:rowOff>109150</xdr:rowOff>
    </xdr:to>
    <xdr:cxnSp macro="">
      <xdr:nvCxnSpPr>
        <xdr:cNvPr id="438" name="直線コネクタ 437"/>
        <xdr:cNvCxnSpPr/>
      </xdr:nvCxnSpPr>
      <xdr:spPr>
        <a:xfrm flipV="1">
          <a:off x="14712950" y="3192427"/>
          <a:ext cx="762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109150</xdr:rowOff>
    </xdr:from>
    <xdr:to>
      <xdr:col>77</xdr:col>
      <xdr:colOff>44450</xdr:colOff>
      <xdr:row>21</xdr:row>
      <xdr:rowOff>160373</xdr:rowOff>
    </xdr:to>
    <xdr:cxnSp macro="">
      <xdr:nvCxnSpPr>
        <xdr:cNvPr id="441" name="直線コネクタ 440"/>
        <xdr:cNvCxnSpPr/>
      </xdr:nvCxnSpPr>
      <xdr:spPr>
        <a:xfrm flipV="1">
          <a:off x="13906500" y="3246050"/>
          <a:ext cx="806450" cy="38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63712</xdr:rowOff>
    </xdr:from>
    <xdr:to>
      <xdr:col>72</xdr:col>
      <xdr:colOff>203200</xdr:colOff>
      <xdr:row>21</xdr:row>
      <xdr:rowOff>160373</xdr:rowOff>
    </xdr:to>
    <xdr:cxnSp macro="">
      <xdr:nvCxnSpPr>
        <xdr:cNvPr id="444" name="直線コネクタ 443"/>
        <xdr:cNvCxnSpPr/>
      </xdr:nvCxnSpPr>
      <xdr:spPr>
        <a:xfrm>
          <a:off x="13106400" y="3365712"/>
          <a:ext cx="800100" cy="2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63712</xdr:rowOff>
    </xdr:from>
    <xdr:to>
      <xdr:col>68</xdr:col>
      <xdr:colOff>152400</xdr:colOff>
      <xdr:row>20</xdr:row>
      <xdr:rowOff>110631</xdr:rowOff>
    </xdr:to>
    <xdr:cxnSp macro="">
      <xdr:nvCxnSpPr>
        <xdr:cNvPr id="447" name="直線コネクタ 446"/>
        <xdr:cNvCxnSpPr/>
      </xdr:nvCxnSpPr>
      <xdr:spPr>
        <a:xfrm flipV="1">
          <a:off x="12293600" y="3365712"/>
          <a:ext cx="8128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4727</xdr:rowOff>
    </xdr:from>
    <xdr:to>
      <xdr:col>81</xdr:col>
      <xdr:colOff>95250</xdr:colOff>
      <xdr:row>19</xdr:row>
      <xdr:rowOff>106327</xdr:rowOff>
    </xdr:to>
    <xdr:sp macro="" textlink="">
      <xdr:nvSpPr>
        <xdr:cNvPr id="457" name="楕円 456"/>
        <xdr:cNvSpPr/>
      </xdr:nvSpPr>
      <xdr:spPr>
        <a:xfrm>
          <a:off x="15430500" y="31416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148254</xdr:rowOff>
    </xdr:from>
    <xdr:ext cx="762000" cy="259045"/>
    <xdr:sp macro="" textlink="">
      <xdr:nvSpPr>
        <xdr:cNvPr id="458" name="将来負担の状況該当値テキスト"/>
        <xdr:cNvSpPr txBox="1"/>
      </xdr:nvSpPr>
      <xdr:spPr>
        <a:xfrm>
          <a:off x="15563850" y="312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58350</xdr:rowOff>
    </xdr:from>
    <xdr:to>
      <xdr:col>77</xdr:col>
      <xdr:colOff>95250</xdr:colOff>
      <xdr:row>19</xdr:row>
      <xdr:rowOff>159950</xdr:rowOff>
    </xdr:to>
    <xdr:sp macro="" textlink="">
      <xdr:nvSpPr>
        <xdr:cNvPr id="459" name="楕円 458"/>
        <xdr:cNvSpPr/>
      </xdr:nvSpPr>
      <xdr:spPr>
        <a:xfrm>
          <a:off x="14668500" y="3195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144727</xdr:rowOff>
    </xdr:from>
    <xdr:ext cx="736600" cy="259045"/>
    <xdr:sp macro="" textlink="">
      <xdr:nvSpPr>
        <xdr:cNvPr id="460" name="テキスト ボックス 459"/>
        <xdr:cNvSpPr txBox="1"/>
      </xdr:nvSpPr>
      <xdr:spPr>
        <a:xfrm>
          <a:off x="14370050" y="328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109573</xdr:rowOff>
    </xdr:from>
    <xdr:to>
      <xdr:col>73</xdr:col>
      <xdr:colOff>44450</xdr:colOff>
      <xdr:row>22</xdr:row>
      <xdr:rowOff>39723</xdr:rowOff>
    </xdr:to>
    <xdr:sp macro="" textlink="">
      <xdr:nvSpPr>
        <xdr:cNvPr id="461" name="楕円 460"/>
        <xdr:cNvSpPr/>
      </xdr:nvSpPr>
      <xdr:spPr>
        <a:xfrm>
          <a:off x="13868400" y="35766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24500</xdr:rowOff>
    </xdr:from>
    <xdr:ext cx="762000" cy="259045"/>
    <xdr:sp macro="" textlink="">
      <xdr:nvSpPr>
        <xdr:cNvPr id="462" name="テキスト ボックス 461"/>
        <xdr:cNvSpPr txBox="1"/>
      </xdr:nvSpPr>
      <xdr:spPr>
        <a:xfrm>
          <a:off x="13557250" y="365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12912</xdr:rowOff>
    </xdr:from>
    <xdr:to>
      <xdr:col>68</xdr:col>
      <xdr:colOff>203200</xdr:colOff>
      <xdr:row>20</xdr:row>
      <xdr:rowOff>114512</xdr:rowOff>
    </xdr:to>
    <xdr:sp macro="" textlink="">
      <xdr:nvSpPr>
        <xdr:cNvPr id="463" name="楕円 462"/>
        <xdr:cNvSpPr/>
      </xdr:nvSpPr>
      <xdr:spPr>
        <a:xfrm>
          <a:off x="13055600" y="331491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99289</xdr:rowOff>
    </xdr:from>
    <xdr:ext cx="762000" cy="259045"/>
    <xdr:sp macro="" textlink="">
      <xdr:nvSpPr>
        <xdr:cNvPr id="464" name="テキスト ボックス 463"/>
        <xdr:cNvSpPr txBox="1"/>
      </xdr:nvSpPr>
      <xdr:spPr>
        <a:xfrm>
          <a:off x="12763500" y="340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59831</xdr:rowOff>
    </xdr:from>
    <xdr:to>
      <xdr:col>64</xdr:col>
      <xdr:colOff>152400</xdr:colOff>
      <xdr:row>20</xdr:row>
      <xdr:rowOff>161431</xdr:rowOff>
    </xdr:to>
    <xdr:sp macro="" textlink="">
      <xdr:nvSpPr>
        <xdr:cNvPr id="465" name="楕円 464"/>
        <xdr:cNvSpPr/>
      </xdr:nvSpPr>
      <xdr:spPr>
        <a:xfrm>
          <a:off x="12242800" y="33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146208</xdr:rowOff>
    </xdr:from>
    <xdr:ext cx="762000" cy="259045"/>
    <xdr:sp macro="" textlink="">
      <xdr:nvSpPr>
        <xdr:cNvPr id="466" name="テキスト ボックス 465"/>
        <xdr:cNvSpPr txBox="1"/>
      </xdr:nvSpPr>
      <xdr:spPr>
        <a:xfrm>
          <a:off x="11950700" y="34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2,592
55.97
6,047,240
5,758,378
254,815
3,300,633
10,681,701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退職よりも採用の方が多かったこと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により職員数が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行財政改革により施設等の外部委託（ごみ処理施設・し尿処理施設等）を進めたことによる職員数の減、また、職員構成の若返りにより、依然として人件費は抑制されており、類似団体平均値を大きく下回ってお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2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20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123190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52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160020</xdr:rowOff>
    </xdr:from>
    <xdr:to>
      <xdr:col>24</xdr:col>
      <xdr:colOff>76200</xdr:colOff>
      <xdr:row>34</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72390</xdr:rowOff>
    </xdr:from>
    <xdr:to>
      <xdr:col>15</xdr:col>
      <xdr:colOff>149225</xdr:colOff>
      <xdr:row>35</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物件費は概ね類似団体平均値と近い値で推移しており前年度比で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は増加し、分母では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の増よりも臨時財政対策債の減が大きかったため比率は悪化しています。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今後も引き続き歳出削減に努めてまいります。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41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41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142240</xdr:rowOff>
    </xdr:from>
    <xdr:to>
      <xdr:col>73</xdr:col>
      <xdr:colOff>180975</xdr:colOff>
      <xdr:row>16</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3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xdr:rowOff>
    </xdr:from>
    <xdr:to>
      <xdr:col>69</xdr:col>
      <xdr:colOff>92075</xdr:colOff>
      <xdr:row>16</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44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91440</xdr:rowOff>
    </xdr:from>
    <xdr:to>
      <xdr:col>74</xdr:col>
      <xdr:colOff>31750</xdr:colOff>
      <xdr:row>16</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121920</xdr:rowOff>
    </xdr:from>
    <xdr:to>
      <xdr:col>69</xdr:col>
      <xdr:colOff>142875</xdr:colOff>
      <xdr:row>16</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62247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生活保護費や児童手当等はほぼ横ばいとなり、前年度と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同数値となりました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扶助費は、義務的経費であるため歳出の抑制は難しいですが、対象世帯への健康指導等により扶助の軽減を図り、適切な支給に取組みます。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いるものの、簡易水道及び下水道の管路更新等に伴う繰出金が、今後増加することが予想されるため、維持管理費の低減や下水道への加入を促進し、繰出金の抑制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31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5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離島航路・消防・病院業務等を行う一部事務組合への負担金の割合が多く、当該業務は、離島である本町において、行政が行わざるを得ない公共サービスであり、類似団体平均値を上回る要因となってます。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年度から、単独事業として開始した離島航路運賃低廉化事業等により大きく伸び、平成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年度からは特定有人国境離島地域社会維持推進交付金関連事業により上記に加え、輸送コスト支援、雇用拡充、滞在型観光促進などが追加されています。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補助費等の額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増加し、普通交付税の増よりも臨時財政対策債の減が大きかったため比率は悪化しています。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363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18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繰上償還等により公債費の改善に取組んでいますが、依然として類似団体平均値を上回っています。令和元年度に過疎債の繰上償還を行ったことにより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ポイント減少しましたが、学校建設事業やごみ処理施設整備事業といった大型事業の元金償還によ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、繰上償還や計画的な事業実施、交付税算入に有利な地方債の活用に努めてまいります。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62230</xdr:rowOff>
    </xdr:from>
    <xdr:to>
      <xdr:col>24</xdr:col>
      <xdr:colOff>25400</xdr:colOff>
      <xdr:row>81</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94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92711</xdr:rowOff>
    </xdr:from>
    <xdr:to>
      <xdr:col>19</xdr:col>
      <xdr:colOff>187325</xdr:colOff>
      <xdr:row>81</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808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92711</xdr:rowOff>
    </xdr:from>
    <xdr:to>
      <xdr:col>15</xdr:col>
      <xdr:colOff>98425</xdr:colOff>
      <xdr:row>80</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808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127000</xdr:rowOff>
    </xdr:from>
    <xdr:to>
      <xdr:col>11</xdr:col>
      <xdr:colOff>9525</xdr:colOff>
      <xdr:row>80</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6715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102870</xdr:rowOff>
    </xdr:from>
    <xdr:to>
      <xdr:col>24</xdr:col>
      <xdr:colOff>76200</xdr:colOff>
      <xdr:row>82</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11447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11430</xdr:rowOff>
    </xdr:from>
    <xdr:to>
      <xdr:col>20</xdr:col>
      <xdr:colOff>38100</xdr:colOff>
      <xdr:row>81</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97807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41911</xdr:rowOff>
    </xdr:from>
    <xdr:to>
      <xdr:col>15</xdr:col>
      <xdr:colOff>149225</xdr:colOff>
      <xdr:row>80</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128288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118111</xdr:rowOff>
    </xdr:from>
    <xdr:to>
      <xdr:col>11</xdr:col>
      <xdr:colOff>60325</xdr:colOff>
      <xdr:row>81</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76200</xdr:rowOff>
    </xdr:from>
    <xdr:to>
      <xdr:col>6</xdr:col>
      <xdr:colOff>171450</xdr:colOff>
      <xdr:row>80</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は類似団体平均値を大きく下回る数値となっていますが、大型建設事業の完了に伴う公債費の高止まりが見込まれます。公債費以外についても、物件費等をはじめ、更なる歳出削減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135165</xdr:rowOff>
    </xdr:from>
    <xdr:to>
      <xdr:col>82</xdr:col>
      <xdr:colOff>107950</xdr:colOff>
      <xdr:row>74</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65101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75</xdr:row>
      <xdr:rowOff>17599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651015"/>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17599</xdr:rowOff>
    </xdr:from>
    <xdr:to>
      <xdr:col>73</xdr:col>
      <xdr:colOff>180975</xdr:colOff>
      <xdr:row>76</xdr:row>
      <xdr:rowOff>19231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763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19231</xdr:rowOff>
    </xdr:from>
    <xdr:to>
      <xdr:col>69</xdr:col>
      <xdr:colOff>92075</xdr:colOff>
      <xdr:row>76</xdr:row>
      <xdr:rowOff>25763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49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84365</xdr:rowOff>
    </xdr:from>
    <xdr:to>
      <xdr:col>78</xdr:col>
      <xdr:colOff>120650</xdr:colOff>
      <xdr:row>74</xdr:row>
      <xdr:rowOff>14515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24692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138249</xdr:rowOff>
    </xdr:from>
    <xdr:to>
      <xdr:col>74</xdr:col>
      <xdr:colOff>31750</xdr:colOff>
      <xdr:row>75</xdr:row>
      <xdr:rowOff>68399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78576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9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139881</xdr:rowOff>
    </xdr:from>
    <xdr:to>
      <xdr:col>69</xdr:col>
      <xdr:colOff>142875</xdr:colOff>
      <xdr:row>76</xdr:row>
      <xdr:rowOff>70031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80208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86740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22409</xdr:rowOff>
    </xdr:from>
    <xdr:to>
      <xdr:col>29</xdr:col>
      <xdr:colOff>127000</xdr:colOff>
      <xdr:row>18</xdr:row>
      <xdr:rowOff>40033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56134"/>
          <a:ext cx="647700" cy="1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40033</xdr:rowOff>
    </xdr:from>
    <xdr:to>
      <xdr:col>26</xdr:col>
      <xdr:colOff>50800</xdr:colOff>
      <xdr:row>18</xdr:row>
      <xdr:rowOff>41475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73758"/>
          <a:ext cx="698500" cy="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41475</xdr:rowOff>
    </xdr:from>
    <xdr:to>
      <xdr:col>22</xdr:col>
      <xdr:colOff>114300</xdr:colOff>
      <xdr:row>18</xdr:row>
      <xdr:rowOff>45644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75200"/>
          <a:ext cx="698500" cy="4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45644</xdr:rowOff>
    </xdr:from>
    <xdr:to>
      <xdr:col>18</xdr:col>
      <xdr:colOff>177800</xdr:colOff>
      <xdr:row>18</xdr:row>
      <xdr:rowOff>70032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79369"/>
          <a:ext cx="698500" cy="2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143059</xdr:rowOff>
    </xdr:from>
    <xdr:to>
      <xdr:col>29</xdr:col>
      <xdr:colOff>177800</xdr:colOff>
      <xdr:row>18</xdr:row>
      <xdr:rowOff>73209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0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115136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7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160683</xdr:rowOff>
    </xdr:from>
    <xdr:to>
      <xdr:col>26</xdr:col>
      <xdr:colOff>101600</xdr:colOff>
      <xdr:row>18</xdr:row>
      <xdr:rowOff>90833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2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75611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0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162125</xdr:rowOff>
    </xdr:from>
    <xdr:to>
      <xdr:col>22</xdr:col>
      <xdr:colOff>165100</xdr:colOff>
      <xdr:row>18</xdr:row>
      <xdr:rowOff>92275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2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102452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9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166294</xdr:rowOff>
    </xdr:from>
    <xdr:to>
      <xdr:col>19</xdr:col>
      <xdr:colOff>38100</xdr:colOff>
      <xdr:row>18</xdr:row>
      <xdr:rowOff>96444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81221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1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19232</xdr:rowOff>
    </xdr:from>
    <xdr:to>
      <xdr:col>15</xdr:col>
      <xdr:colOff>101600</xdr:colOff>
      <xdr:row>18</xdr:row>
      <xdr:rowOff>120832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105609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166872</xdr:rowOff>
    </xdr:from>
    <xdr:to>
      <xdr:col>29</xdr:col>
      <xdr:colOff>127000</xdr:colOff>
      <xdr:row>35</xdr:row>
      <xdr:rowOff>206656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77222"/>
          <a:ext cx="647700" cy="3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206656</xdr:rowOff>
    </xdr:from>
    <xdr:to>
      <xdr:col>26</xdr:col>
      <xdr:colOff>50800</xdr:colOff>
      <xdr:row>35</xdr:row>
      <xdr:rowOff>257173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7006"/>
          <a:ext cx="698500" cy="5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166281</xdr:rowOff>
    </xdr:from>
    <xdr:to>
      <xdr:col>22</xdr:col>
      <xdr:colOff>114300</xdr:colOff>
      <xdr:row>35</xdr:row>
      <xdr:rowOff>257173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76631"/>
          <a:ext cx="698500" cy="9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166281</xdr:rowOff>
    </xdr:from>
    <xdr:to>
      <xdr:col>18</xdr:col>
      <xdr:colOff>177800</xdr:colOff>
      <xdr:row>35</xdr:row>
      <xdr:rowOff>246897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76631"/>
          <a:ext cx="698500" cy="80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116072</xdr:rowOff>
    </xdr:from>
    <xdr:to>
      <xdr:col>29</xdr:col>
      <xdr:colOff>177800</xdr:colOff>
      <xdr:row>35</xdr:row>
      <xdr:rowOff>217672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304049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155856</xdr:rowOff>
    </xdr:from>
    <xdr:to>
      <xdr:col>26</xdr:col>
      <xdr:colOff>101600</xdr:colOff>
      <xdr:row>35</xdr:row>
      <xdr:rowOff>257456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267633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206373</xdr:rowOff>
    </xdr:from>
    <xdr:to>
      <xdr:col>22</xdr:col>
      <xdr:colOff>165100</xdr:colOff>
      <xdr:row>35</xdr:row>
      <xdr:rowOff>307973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318150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115481</xdr:rowOff>
    </xdr:from>
    <xdr:to>
      <xdr:col>19</xdr:col>
      <xdr:colOff>38100</xdr:colOff>
      <xdr:row>35</xdr:row>
      <xdr:rowOff>217081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227258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196097</xdr:rowOff>
    </xdr:from>
    <xdr:to>
      <xdr:col>15</xdr:col>
      <xdr:colOff>101600</xdr:colOff>
      <xdr:row>35</xdr:row>
      <xdr:rowOff>297697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307874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2,592
55.97
6,047,240
5,758,378
254,815
3,300,633
10,681,701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41993</xdr:rowOff>
    </xdr:from>
    <xdr:to>
      <xdr:col>24</xdr:col>
      <xdr:colOff>63500</xdr:colOff>
      <xdr:row>37</xdr:row>
      <xdr:rowOff>57551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85643"/>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45793</xdr:rowOff>
    </xdr:from>
    <xdr:to>
      <xdr:col>19</xdr:col>
      <xdr:colOff>177800</xdr:colOff>
      <xdr:row>37</xdr:row>
      <xdr:rowOff>57551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389443"/>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45793</xdr:rowOff>
    </xdr:from>
    <xdr:to>
      <xdr:col>15</xdr:col>
      <xdr:colOff>50800</xdr:colOff>
      <xdr:row>37</xdr:row>
      <xdr:rowOff>77750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9443"/>
          <a:ext cx="8890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77750</xdr:rowOff>
    </xdr:from>
    <xdr:to>
      <xdr:col>10</xdr:col>
      <xdr:colOff>114300</xdr:colOff>
      <xdr:row>37</xdr:row>
      <xdr:rowOff>98934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21400"/>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162643</xdr:rowOff>
    </xdr:from>
    <xdr:to>
      <xdr:col>24</xdr:col>
      <xdr:colOff>114300</xdr:colOff>
      <xdr:row>37</xdr:row>
      <xdr:rowOff>92793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141070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6751</xdr:rowOff>
    </xdr:from>
    <xdr:to>
      <xdr:col>20</xdr:col>
      <xdr:colOff>38100</xdr:colOff>
      <xdr:row>37</xdr:row>
      <xdr:rowOff>108351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99478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166443</xdr:rowOff>
    </xdr:from>
    <xdr:to>
      <xdr:col>15</xdr:col>
      <xdr:colOff>101600</xdr:colOff>
      <xdr:row>37</xdr:row>
      <xdr:rowOff>96593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113120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26950</xdr:rowOff>
    </xdr:from>
    <xdr:to>
      <xdr:col>10</xdr:col>
      <xdr:colOff>165100</xdr:colOff>
      <xdr:row>37</xdr:row>
      <xdr:rowOff>128550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145077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4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48134</xdr:rowOff>
    </xdr:from>
    <xdr:to>
      <xdr:col>6</xdr:col>
      <xdr:colOff>38100</xdr:colOff>
      <xdr:row>37</xdr:row>
      <xdr:rowOff>149734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140861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8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108568</xdr:rowOff>
    </xdr:from>
    <xdr:to>
      <xdr:col>24</xdr:col>
      <xdr:colOff>63500</xdr:colOff>
      <xdr:row>57</xdr:row>
      <xdr:rowOff>155266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1218"/>
          <a:ext cx="8382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155266</xdr:rowOff>
    </xdr:from>
    <xdr:to>
      <xdr:col>19</xdr:col>
      <xdr:colOff>177800</xdr:colOff>
      <xdr:row>57</xdr:row>
      <xdr:rowOff>165826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7916"/>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153668</xdr:rowOff>
    </xdr:from>
    <xdr:to>
      <xdr:col>15</xdr:col>
      <xdr:colOff>50800</xdr:colOff>
      <xdr:row>57</xdr:row>
      <xdr:rowOff>165826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26318"/>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151388</xdr:rowOff>
    </xdr:from>
    <xdr:to>
      <xdr:col>10</xdr:col>
      <xdr:colOff>114300</xdr:colOff>
      <xdr:row>57</xdr:row>
      <xdr:rowOff>153668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4038"/>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57768</xdr:rowOff>
    </xdr:from>
    <xdr:to>
      <xdr:col>24</xdr:col>
      <xdr:colOff>114300</xdr:colOff>
      <xdr:row>57</xdr:row>
      <xdr:rowOff>159368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80645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104466</xdr:rowOff>
    </xdr:from>
    <xdr:to>
      <xdr:col>20</xdr:col>
      <xdr:colOff>38100</xdr:colOff>
      <xdr:row>58</xdr:row>
      <xdr:rowOff>34616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51143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5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115026</xdr:rowOff>
    </xdr:from>
    <xdr:to>
      <xdr:col>15</xdr:col>
      <xdr:colOff>101600</xdr:colOff>
      <xdr:row>58</xdr:row>
      <xdr:rowOff>45176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61703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6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102868</xdr:rowOff>
    </xdr:from>
    <xdr:to>
      <xdr:col>10</xdr:col>
      <xdr:colOff>165100</xdr:colOff>
      <xdr:row>58</xdr:row>
      <xdr:rowOff>33018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49545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5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100588</xdr:rowOff>
    </xdr:from>
    <xdr:to>
      <xdr:col>6</xdr:col>
      <xdr:colOff>38100</xdr:colOff>
      <xdr:row>58</xdr:row>
      <xdr:rowOff>30738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47265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121858</xdr:rowOff>
    </xdr:from>
    <xdr:to>
      <xdr:col>24</xdr:col>
      <xdr:colOff>63500</xdr:colOff>
      <xdr:row>77</xdr:row>
      <xdr:rowOff>142295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3508"/>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142295</xdr:rowOff>
    </xdr:from>
    <xdr:to>
      <xdr:col>19</xdr:col>
      <xdr:colOff>177800</xdr:colOff>
      <xdr:row>77</xdr:row>
      <xdr:rowOff>158079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3945"/>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155045</xdr:rowOff>
    </xdr:from>
    <xdr:to>
      <xdr:col>15</xdr:col>
      <xdr:colOff>50800</xdr:colOff>
      <xdr:row>77</xdr:row>
      <xdr:rowOff>158079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6695"/>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149633</xdr:rowOff>
    </xdr:from>
    <xdr:to>
      <xdr:col>10</xdr:col>
      <xdr:colOff>114300</xdr:colOff>
      <xdr:row>77</xdr:row>
      <xdr:rowOff>155045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51283"/>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71058</xdr:rowOff>
    </xdr:from>
    <xdr:to>
      <xdr:col>24</xdr:col>
      <xdr:colOff>114300</xdr:colOff>
      <xdr:row>78</xdr:row>
      <xdr:rowOff>1208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157435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91495</xdr:rowOff>
    </xdr:from>
    <xdr:to>
      <xdr:col>20</xdr:col>
      <xdr:colOff>38100</xdr:colOff>
      <xdr:row>78</xdr:row>
      <xdr:rowOff>21645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12772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107279</xdr:rowOff>
    </xdr:from>
    <xdr:to>
      <xdr:col>15</xdr:col>
      <xdr:colOff>101600</xdr:colOff>
      <xdr:row>78</xdr:row>
      <xdr:rowOff>37429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28556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104245</xdr:rowOff>
    </xdr:from>
    <xdr:to>
      <xdr:col>10</xdr:col>
      <xdr:colOff>165100</xdr:colOff>
      <xdr:row>78</xdr:row>
      <xdr:rowOff>34395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25522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98833</xdr:rowOff>
    </xdr:from>
    <xdr:to>
      <xdr:col>6</xdr:col>
      <xdr:colOff>38100</xdr:colOff>
      <xdr:row>78</xdr:row>
      <xdr:rowOff>28983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20110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9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81986</xdr:rowOff>
    </xdr:from>
    <xdr:to>
      <xdr:col>24</xdr:col>
      <xdr:colOff>63500</xdr:colOff>
      <xdr:row>96</xdr:row>
      <xdr:rowOff>15875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69736"/>
          <a:ext cx="8382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81986</xdr:rowOff>
    </xdr:from>
    <xdr:to>
      <xdr:col>19</xdr:col>
      <xdr:colOff>177800</xdr:colOff>
      <xdr:row>96</xdr:row>
      <xdr:rowOff>114136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69736"/>
          <a:ext cx="889000" cy="20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97478</xdr:rowOff>
    </xdr:from>
    <xdr:to>
      <xdr:col>15</xdr:col>
      <xdr:colOff>50800</xdr:colOff>
      <xdr:row>96</xdr:row>
      <xdr:rowOff>114136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56678"/>
          <a:ext cx="889000" cy="1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95070</xdr:rowOff>
    </xdr:from>
    <xdr:to>
      <xdr:col>10</xdr:col>
      <xdr:colOff>114300</xdr:colOff>
      <xdr:row>96</xdr:row>
      <xdr:rowOff>97478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4270"/>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136525</xdr:rowOff>
    </xdr:from>
    <xdr:to>
      <xdr:col>24</xdr:col>
      <xdr:colOff>114300</xdr:colOff>
      <xdr:row>96</xdr:row>
      <xdr:rowOff>66675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114952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31186</xdr:rowOff>
    </xdr:from>
    <xdr:to>
      <xdr:col>20</xdr:col>
      <xdr:colOff>38100</xdr:colOff>
      <xdr:row>95</xdr:row>
      <xdr:rowOff>132786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123913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63336</xdr:rowOff>
    </xdr:from>
    <xdr:to>
      <xdr:col>15</xdr:col>
      <xdr:colOff>101600</xdr:colOff>
      <xdr:row>96</xdr:row>
      <xdr:rowOff>164936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156063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46678</xdr:rowOff>
    </xdr:from>
    <xdr:to>
      <xdr:col>10</xdr:col>
      <xdr:colOff>165100</xdr:colOff>
      <xdr:row>96</xdr:row>
      <xdr:rowOff>148278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139405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44270</xdr:rowOff>
    </xdr:from>
    <xdr:to>
      <xdr:col>6</xdr:col>
      <xdr:colOff>38100</xdr:colOff>
      <xdr:row>96</xdr:row>
      <xdr:rowOff>145870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136997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82498</xdr:rowOff>
    </xdr:from>
    <xdr:to>
      <xdr:col>55</xdr:col>
      <xdr:colOff>0</xdr:colOff>
      <xdr:row>35</xdr:row>
      <xdr:rowOff>6179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11798"/>
          <a:ext cx="8382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14513</xdr:rowOff>
    </xdr:from>
    <xdr:to>
      <xdr:col>50</xdr:col>
      <xdr:colOff>114300</xdr:colOff>
      <xdr:row>35</xdr:row>
      <xdr:rowOff>6179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43813"/>
          <a:ext cx="889000" cy="1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14513</xdr:rowOff>
    </xdr:from>
    <xdr:to>
      <xdr:col>45</xdr:col>
      <xdr:colOff>177800</xdr:colOff>
      <xdr:row>35</xdr:row>
      <xdr:rowOff>53182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43813"/>
          <a:ext cx="889000" cy="2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53182</xdr:rowOff>
    </xdr:from>
    <xdr:to>
      <xdr:col>41</xdr:col>
      <xdr:colOff>50800</xdr:colOff>
      <xdr:row>35</xdr:row>
      <xdr:rowOff>95567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53932"/>
          <a:ext cx="889000" cy="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31698</xdr:rowOff>
    </xdr:from>
    <xdr:to>
      <xdr:col>55</xdr:col>
      <xdr:colOff>50800</xdr:colOff>
      <xdr:row>34</xdr:row>
      <xdr:rowOff>133298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54575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1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126829</xdr:rowOff>
    </xdr:from>
    <xdr:to>
      <xdr:col>50</xdr:col>
      <xdr:colOff>165100</xdr:colOff>
      <xdr:row>35</xdr:row>
      <xdr:rowOff>56979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73506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3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135163</xdr:rowOff>
    </xdr:from>
    <xdr:to>
      <xdr:col>46</xdr:col>
      <xdr:colOff>38100</xdr:colOff>
      <xdr:row>34</xdr:row>
      <xdr:rowOff>65313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81840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6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2382</xdr:rowOff>
    </xdr:from>
    <xdr:to>
      <xdr:col>41</xdr:col>
      <xdr:colOff>101600</xdr:colOff>
      <xdr:row>35</xdr:row>
      <xdr:rowOff>103982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120509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44767</xdr:rowOff>
    </xdr:from>
    <xdr:to>
      <xdr:col>36</xdr:col>
      <xdr:colOff>165100</xdr:colOff>
      <xdr:row>35</xdr:row>
      <xdr:rowOff>146367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162894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50170</xdr:rowOff>
    </xdr:from>
    <xdr:to>
      <xdr:col>55</xdr:col>
      <xdr:colOff>0</xdr:colOff>
      <xdr:row>58</xdr:row>
      <xdr:rowOff>124627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94270"/>
          <a:ext cx="838200" cy="7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107105</xdr:rowOff>
    </xdr:from>
    <xdr:to>
      <xdr:col>50</xdr:col>
      <xdr:colOff>114300</xdr:colOff>
      <xdr:row>58</xdr:row>
      <xdr:rowOff>50170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79755"/>
          <a:ext cx="889000" cy="1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107105</xdr:rowOff>
    </xdr:from>
    <xdr:to>
      <xdr:col>45</xdr:col>
      <xdr:colOff>177800</xdr:colOff>
      <xdr:row>58</xdr:row>
      <xdr:rowOff>31242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79755"/>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12036</xdr:rowOff>
    </xdr:from>
    <xdr:to>
      <xdr:col>41</xdr:col>
      <xdr:colOff>50800</xdr:colOff>
      <xdr:row>58</xdr:row>
      <xdr:rowOff>31242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56136"/>
          <a:ext cx="889000" cy="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73827</xdr:rowOff>
    </xdr:from>
    <xdr:to>
      <xdr:col>55</xdr:col>
      <xdr:colOff>50800</xdr:colOff>
      <xdr:row>59</xdr:row>
      <xdr:rowOff>3977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170820</xdr:rowOff>
    </xdr:from>
    <xdr:to>
      <xdr:col>50</xdr:col>
      <xdr:colOff>165100</xdr:colOff>
      <xdr:row>58</xdr:row>
      <xdr:rowOff>100970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117497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56305</xdr:rowOff>
    </xdr:from>
    <xdr:to>
      <xdr:col>46</xdr:col>
      <xdr:colOff>38100</xdr:colOff>
      <xdr:row>57</xdr:row>
      <xdr:rowOff>157905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151892</xdr:rowOff>
    </xdr:from>
    <xdr:to>
      <xdr:col>41</xdr:col>
      <xdr:colOff>101600</xdr:colOff>
      <xdr:row>58</xdr:row>
      <xdr:rowOff>82042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98569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9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132686</xdr:rowOff>
    </xdr:from>
    <xdr:to>
      <xdr:col>36</xdr:col>
      <xdr:colOff>165100</xdr:colOff>
      <xdr:row>58</xdr:row>
      <xdr:rowOff>62836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79363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8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125248</xdr:rowOff>
    </xdr:from>
    <xdr:to>
      <xdr:col>55</xdr:col>
      <xdr:colOff>0</xdr:colOff>
      <xdr:row>79</xdr:row>
      <xdr:rowOff>20479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8348"/>
          <a:ext cx="838200" cy="6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125248</xdr:rowOff>
    </xdr:from>
    <xdr:to>
      <xdr:col>50</xdr:col>
      <xdr:colOff>114300</xdr:colOff>
      <xdr:row>78</xdr:row>
      <xdr:rowOff>126547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8348"/>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86589</xdr:rowOff>
    </xdr:from>
    <xdr:to>
      <xdr:col>45</xdr:col>
      <xdr:colOff>177800</xdr:colOff>
      <xdr:row>78</xdr:row>
      <xdr:rowOff>126547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88239"/>
          <a:ext cx="889000" cy="2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165379</xdr:rowOff>
    </xdr:from>
    <xdr:to>
      <xdr:col>41</xdr:col>
      <xdr:colOff>50800</xdr:colOff>
      <xdr:row>77</xdr:row>
      <xdr:rowOff>86589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95579"/>
          <a:ext cx="8890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141129</xdr:rowOff>
    </xdr:from>
    <xdr:to>
      <xdr:col>55</xdr:col>
      <xdr:colOff>50800</xdr:colOff>
      <xdr:row>79</xdr:row>
      <xdr:rowOff>71279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56056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74448</xdr:rowOff>
    </xdr:from>
    <xdr:to>
      <xdr:col>50</xdr:col>
      <xdr:colOff>165100</xdr:colOff>
      <xdr:row>79</xdr:row>
      <xdr:rowOff>4598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167175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75747</xdr:rowOff>
    </xdr:from>
    <xdr:to>
      <xdr:col>46</xdr:col>
      <xdr:colOff>38100</xdr:colOff>
      <xdr:row>79</xdr:row>
      <xdr:rowOff>5897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168474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35789</xdr:rowOff>
    </xdr:from>
    <xdr:to>
      <xdr:col>41</xdr:col>
      <xdr:colOff>101600</xdr:colOff>
      <xdr:row>77</xdr:row>
      <xdr:rowOff>137389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153916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1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114579</xdr:rowOff>
    </xdr:from>
    <xdr:to>
      <xdr:col>36</xdr:col>
      <xdr:colOff>165100</xdr:colOff>
      <xdr:row>77</xdr:row>
      <xdr:rowOff>44729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61256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92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145131</xdr:rowOff>
    </xdr:from>
    <xdr:to>
      <xdr:col>55</xdr:col>
      <xdr:colOff>0</xdr:colOff>
      <xdr:row>98</xdr:row>
      <xdr:rowOff>39148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75781"/>
          <a:ext cx="838200" cy="6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14053</xdr:rowOff>
    </xdr:from>
    <xdr:to>
      <xdr:col>50</xdr:col>
      <xdr:colOff>114300</xdr:colOff>
      <xdr:row>97</xdr:row>
      <xdr:rowOff>145131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44703"/>
          <a:ext cx="889000" cy="1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14053</xdr:rowOff>
    </xdr:from>
    <xdr:to>
      <xdr:col>45</xdr:col>
      <xdr:colOff>177800</xdr:colOff>
      <xdr:row>98</xdr:row>
      <xdr:rowOff>28578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44703"/>
          <a:ext cx="889000" cy="18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28578</xdr:rowOff>
    </xdr:from>
    <xdr:to>
      <xdr:col>41</xdr:col>
      <xdr:colOff>50800</xdr:colOff>
      <xdr:row>98</xdr:row>
      <xdr:rowOff>41256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30678"/>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159798</xdr:rowOff>
    </xdr:from>
    <xdr:to>
      <xdr:col>55</xdr:col>
      <xdr:colOff>50800</xdr:colOff>
      <xdr:row>98</xdr:row>
      <xdr:rowOff>89948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119175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94331</xdr:rowOff>
    </xdr:from>
    <xdr:to>
      <xdr:col>50</xdr:col>
      <xdr:colOff>165100</xdr:colOff>
      <xdr:row>98</xdr:row>
      <xdr:rowOff>24481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41008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0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134703</xdr:rowOff>
    </xdr:from>
    <xdr:to>
      <xdr:col>46</xdr:col>
      <xdr:colOff>38100</xdr:colOff>
      <xdr:row>97</xdr:row>
      <xdr:rowOff>64853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81380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6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149228</xdr:rowOff>
    </xdr:from>
    <xdr:to>
      <xdr:col>41</xdr:col>
      <xdr:colOff>101600</xdr:colOff>
      <xdr:row>98</xdr:row>
      <xdr:rowOff>79378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95905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5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161906</xdr:rowOff>
    </xdr:from>
    <xdr:to>
      <xdr:col>36</xdr:col>
      <xdr:colOff>165100</xdr:colOff>
      <xdr:row>98</xdr:row>
      <xdr:rowOff>92056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108583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122692</xdr:rowOff>
    </xdr:from>
    <xdr:to>
      <xdr:col>85</xdr:col>
      <xdr:colOff>127000</xdr:colOff>
      <xdr:row>38</xdr:row>
      <xdr:rowOff>113163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66342"/>
          <a:ext cx="838200" cy="16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113163</xdr:rowOff>
    </xdr:from>
    <xdr:to>
      <xdr:col>81</xdr:col>
      <xdr:colOff>50800</xdr:colOff>
      <xdr:row>39</xdr:row>
      <xdr:rowOff>97503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28263"/>
          <a:ext cx="889000" cy="1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97503</xdr:rowOff>
    </xdr:from>
    <xdr:to>
      <xdr:col>76</xdr:col>
      <xdr:colOff>114300</xdr:colOff>
      <xdr:row>39</xdr:row>
      <xdr:rowOff>97912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84053"/>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76721</xdr:rowOff>
    </xdr:from>
    <xdr:to>
      <xdr:col>71</xdr:col>
      <xdr:colOff>177800</xdr:colOff>
      <xdr:row>39</xdr:row>
      <xdr:rowOff>97912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63271"/>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71892</xdr:rowOff>
    </xdr:from>
    <xdr:to>
      <xdr:col>85</xdr:col>
      <xdr:colOff>177800</xdr:colOff>
      <xdr:row>38</xdr:row>
      <xdr:rowOff>2042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94769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62363</xdr:rowOff>
    </xdr:from>
    <xdr:to>
      <xdr:col>81</xdr:col>
      <xdr:colOff>101600</xdr:colOff>
      <xdr:row>38</xdr:row>
      <xdr:rowOff>163963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9040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46703</xdr:rowOff>
    </xdr:from>
    <xdr:to>
      <xdr:col>76</xdr:col>
      <xdr:colOff>165100</xdr:colOff>
      <xdr:row>39</xdr:row>
      <xdr:rowOff>148303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139430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825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47112</xdr:rowOff>
    </xdr:from>
    <xdr:to>
      <xdr:col>72</xdr:col>
      <xdr:colOff>38100</xdr:colOff>
      <xdr:row>39</xdr:row>
      <xdr:rowOff>148712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139839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82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25921</xdr:rowOff>
    </xdr:from>
    <xdr:to>
      <xdr:col>67</xdr:col>
      <xdr:colOff>101600</xdr:colOff>
      <xdr:row>39</xdr:row>
      <xdr:rowOff>127521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118648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131497</xdr:rowOff>
    </xdr:from>
    <xdr:to>
      <xdr:col>85</xdr:col>
      <xdr:colOff>127000</xdr:colOff>
      <xdr:row>76</xdr:row>
      <xdr:rowOff>158778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61697"/>
          <a:ext cx="8382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158778</xdr:rowOff>
    </xdr:from>
    <xdr:to>
      <xdr:col>81</xdr:col>
      <xdr:colOff>50800</xdr:colOff>
      <xdr:row>77</xdr:row>
      <xdr:rowOff>71171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8978"/>
          <a:ext cx="889000" cy="8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107339</xdr:rowOff>
    </xdr:from>
    <xdr:to>
      <xdr:col>76</xdr:col>
      <xdr:colOff>114300</xdr:colOff>
      <xdr:row>77</xdr:row>
      <xdr:rowOff>71171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37539"/>
          <a:ext cx="889000" cy="13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107339</xdr:rowOff>
    </xdr:from>
    <xdr:to>
      <xdr:col>71</xdr:col>
      <xdr:colOff>177800</xdr:colOff>
      <xdr:row>77</xdr:row>
      <xdr:rowOff>135525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37539"/>
          <a:ext cx="889000" cy="19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80697</xdr:rowOff>
    </xdr:from>
    <xdr:to>
      <xdr:col>85</xdr:col>
      <xdr:colOff>177800</xdr:colOff>
      <xdr:row>77</xdr:row>
      <xdr:rowOff>10847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103575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107978</xdr:rowOff>
    </xdr:from>
    <xdr:to>
      <xdr:col>81</xdr:col>
      <xdr:colOff>101600</xdr:colOff>
      <xdr:row>77</xdr:row>
      <xdr:rowOff>38128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54654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1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20371</xdr:rowOff>
    </xdr:from>
    <xdr:to>
      <xdr:col>76</xdr:col>
      <xdr:colOff>165100</xdr:colOff>
      <xdr:row>77</xdr:row>
      <xdr:rowOff>121971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138498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9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56539</xdr:rowOff>
    </xdr:from>
    <xdr:to>
      <xdr:col>72</xdr:col>
      <xdr:colOff>38100</xdr:colOff>
      <xdr:row>76</xdr:row>
      <xdr:rowOff>158139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3215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6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84725</xdr:rowOff>
    </xdr:from>
    <xdr:to>
      <xdr:col>67</xdr:col>
      <xdr:colOff>101600</xdr:colOff>
      <xdr:row>78</xdr:row>
      <xdr:rowOff>14875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31402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123994</xdr:rowOff>
    </xdr:from>
    <xdr:to>
      <xdr:col>85</xdr:col>
      <xdr:colOff>127000</xdr:colOff>
      <xdr:row>98</xdr:row>
      <xdr:rowOff>81057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54644"/>
          <a:ext cx="838200" cy="1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123994</xdr:rowOff>
    </xdr:from>
    <xdr:to>
      <xdr:col>81</xdr:col>
      <xdr:colOff>50800</xdr:colOff>
      <xdr:row>98</xdr:row>
      <xdr:rowOff>74662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54644"/>
          <a:ext cx="889000" cy="1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74662</xdr:rowOff>
    </xdr:from>
    <xdr:to>
      <xdr:col>76</xdr:col>
      <xdr:colOff>114300</xdr:colOff>
      <xdr:row>98</xdr:row>
      <xdr:rowOff>110458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6762"/>
          <a:ext cx="889000" cy="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96470</xdr:rowOff>
    </xdr:from>
    <xdr:to>
      <xdr:col>71</xdr:col>
      <xdr:colOff>177800</xdr:colOff>
      <xdr:row>98</xdr:row>
      <xdr:rowOff>110458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98570"/>
          <a:ext cx="8890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30257</xdr:rowOff>
    </xdr:from>
    <xdr:to>
      <xdr:col>85</xdr:col>
      <xdr:colOff>177800</xdr:colOff>
      <xdr:row>98</xdr:row>
      <xdr:rowOff>131857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116634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73194</xdr:rowOff>
    </xdr:from>
    <xdr:to>
      <xdr:col>81</xdr:col>
      <xdr:colOff>101600</xdr:colOff>
      <xdr:row>98</xdr:row>
      <xdr:rowOff>3344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165921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79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23862</xdr:rowOff>
    </xdr:from>
    <xdr:to>
      <xdr:col>76</xdr:col>
      <xdr:colOff>165100</xdr:colOff>
      <xdr:row>98</xdr:row>
      <xdr:rowOff>125462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116589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59658</xdr:rowOff>
    </xdr:from>
    <xdr:to>
      <xdr:col>72</xdr:col>
      <xdr:colOff>38100</xdr:colOff>
      <xdr:row>98</xdr:row>
      <xdr:rowOff>161258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45670</xdr:rowOff>
    </xdr:from>
    <xdr:to>
      <xdr:col>67</xdr:col>
      <xdr:colOff>101600</xdr:colOff>
      <xdr:row>98</xdr:row>
      <xdr:rowOff>147270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138397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73820</xdr:rowOff>
    </xdr:from>
    <xdr:to>
      <xdr:col>116</xdr:col>
      <xdr:colOff>63500</xdr:colOff>
      <xdr:row>59</xdr:row>
      <xdr:rowOff>83987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89370"/>
          <a:ext cx="8382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81429</xdr:rowOff>
    </xdr:from>
    <xdr:to>
      <xdr:col>111</xdr:col>
      <xdr:colOff>177800</xdr:colOff>
      <xdr:row>59</xdr:row>
      <xdr:rowOff>83987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96979"/>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81429</xdr:rowOff>
    </xdr:from>
    <xdr:to>
      <xdr:col>107</xdr:col>
      <xdr:colOff>50800</xdr:colOff>
      <xdr:row>59</xdr:row>
      <xdr:rowOff>84052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96979"/>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83987</xdr:rowOff>
    </xdr:from>
    <xdr:to>
      <xdr:col>102</xdr:col>
      <xdr:colOff>114300</xdr:colOff>
      <xdr:row>59</xdr:row>
      <xdr:rowOff>84052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9953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23020</xdr:rowOff>
    </xdr:from>
    <xdr:to>
      <xdr:col>116</xdr:col>
      <xdr:colOff>114300</xdr:colOff>
      <xdr:row>59</xdr:row>
      <xdr:rowOff>124620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33187</xdr:rowOff>
    </xdr:from>
    <xdr:to>
      <xdr:col>112</xdr:col>
      <xdr:colOff>38100</xdr:colOff>
      <xdr:row>59</xdr:row>
      <xdr:rowOff>134787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125914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30629</xdr:rowOff>
    </xdr:from>
    <xdr:to>
      <xdr:col>107</xdr:col>
      <xdr:colOff>101600</xdr:colOff>
      <xdr:row>59</xdr:row>
      <xdr:rowOff>132229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123356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33252</xdr:rowOff>
    </xdr:from>
    <xdr:to>
      <xdr:col>102</xdr:col>
      <xdr:colOff>165100</xdr:colOff>
      <xdr:row>59</xdr:row>
      <xdr:rowOff>134852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125979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33187</xdr:rowOff>
    </xdr:from>
    <xdr:to>
      <xdr:col>98</xdr:col>
      <xdr:colOff>38100</xdr:colOff>
      <xdr:row>59</xdr:row>
      <xdr:rowOff>134787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125914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49569</xdr:rowOff>
    </xdr:from>
    <xdr:to>
      <xdr:col>116</xdr:col>
      <xdr:colOff>63500</xdr:colOff>
      <xdr:row>77</xdr:row>
      <xdr:rowOff>70372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51219"/>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58556</xdr:rowOff>
    </xdr:from>
    <xdr:to>
      <xdr:col>111</xdr:col>
      <xdr:colOff>177800</xdr:colOff>
      <xdr:row>77</xdr:row>
      <xdr:rowOff>70372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60206"/>
          <a:ext cx="889000" cy="1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53505</xdr:rowOff>
    </xdr:from>
    <xdr:to>
      <xdr:col>107</xdr:col>
      <xdr:colOff>50800</xdr:colOff>
      <xdr:row>77</xdr:row>
      <xdr:rowOff>58556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55155"/>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37548</xdr:rowOff>
    </xdr:from>
    <xdr:to>
      <xdr:col>102</xdr:col>
      <xdr:colOff>114300</xdr:colOff>
      <xdr:row>77</xdr:row>
      <xdr:rowOff>53505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39198"/>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170219</xdr:rowOff>
    </xdr:from>
    <xdr:to>
      <xdr:col>116</xdr:col>
      <xdr:colOff>114300</xdr:colOff>
      <xdr:row>77</xdr:row>
      <xdr:rowOff>100369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148646</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7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19572</xdr:rowOff>
    </xdr:from>
    <xdr:to>
      <xdr:col>112</xdr:col>
      <xdr:colOff>38100</xdr:colOff>
      <xdr:row>77</xdr:row>
      <xdr:rowOff>121172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112299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31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7756</xdr:rowOff>
    </xdr:from>
    <xdr:to>
      <xdr:col>107</xdr:col>
      <xdr:colOff>101600</xdr:colOff>
      <xdr:row>77</xdr:row>
      <xdr:rowOff>109356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100483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30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2705</xdr:rowOff>
    </xdr:from>
    <xdr:to>
      <xdr:col>102</xdr:col>
      <xdr:colOff>165100</xdr:colOff>
      <xdr:row>77</xdr:row>
      <xdr:rowOff>104305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95432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2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158198</xdr:rowOff>
    </xdr:from>
    <xdr:to>
      <xdr:col>98</xdr:col>
      <xdr:colOff>38100</xdr:colOff>
      <xdr:row>77</xdr:row>
      <xdr:rowOff>88348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79475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28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人件費については、職員の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退職よりも採用が多かったこと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物件費については、コミュニティ図書館や放課後児童クラブの管理運営と派遣保育士</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や地域おこし協力隊（島留学生）の受入に係る委託料の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128.5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年度に新ごみ処理施設が稼働開始したため、旧施設にかかっていた維持補修費が減少したことなどにより類似団体平均値と比較し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46.3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％と低い数値となっています。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離島航路・消防・病院業務等を行う一部事務組合への負担金の割合が多く、当該業務は、離島である本町において、行政が行わざるを得ない公共サービスであり、類似団体平均値を上回る値で推移しています。また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年度から特定有人国境離島地域社会維持推進交付金関係事業が増加したため大きく伸びています。令和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と比較し大きく伸びておりますが、前述した消防・病院事業の負担金の増や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ワクチン接種事業の負担金補助金の返還金の皆増によるものです</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普通建設事業は、令和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年度には庁舎建設や新型コロナウイルス感染症対応に係る各施設の更新等があり大きく増加しました。大型事業の完了により令和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は大きく減少しております。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公債費については、令和元年度に過疎債の繰上償還を行ったため非常に大きい数値となっており、令和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ごみ処理施設や家畜市場など大型事業の元金償還開始により大きく増加し、類似団体平均値を大きく上回る値で推移しています。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繰出金については、簡易水道事業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で原油価格物価高騰対策のため基本使用料を減免したので、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そ</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の使用料収入減少を補うため繰出金を増額したため増加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2,592
55.97
6,047,240
5,758,378
254,815
3,300,633
10,681,701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36273</xdr:rowOff>
    </xdr:from>
    <xdr:to>
      <xdr:col>24</xdr:col>
      <xdr:colOff>63500</xdr:colOff>
      <xdr:row>38</xdr:row>
      <xdr:rowOff>36944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51373"/>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36944</xdr:rowOff>
    </xdr:from>
    <xdr:to>
      <xdr:col>19</xdr:col>
      <xdr:colOff>177800</xdr:colOff>
      <xdr:row>38</xdr:row>
      <xdr:rowOff>67848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52044"/>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57161</xdr:rowOff>
    </xdr:from>
    <xdr:to>
      <xdr:col>15</xdr:col>
      <xdr:colOff>50800</xdr:colOff>
      <xdr:row>38</xdr:row>
      <xdr:rowOff>67848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72261"/>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46289</xdr:rowOff>
    </xdr:from>
    <xdr:to>
      <xdr:col>10</xdr:col>
      <xdr:colOff>114300</xdr:colOff>
      <xdr:row>38</xdr:row>
      <xdr:rowOff>57161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61389"/>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156923</xdr:rowOff>
    </xdr:from>
    <xdr:to>
      <xdr:col>24</xdr:col>
      <xdr:colOff>114300</xdr:colOff>
      <xdr:row>38</xdr:row>
      <xdr:rowOff>87073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135350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157594</xdr:rowOff>
    </xdr:from>
    <xdr:to>
      <xdr:col>20</xdr:col>
      <xdr:colOff>38100</xdr:colOff>
      <xdr:row>38</xdr:row>
      <xdr:rowOff>87744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78871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5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17048</xdr:rowOff>
    </xdr:from>
    <xdr:to>
      <xdr:col>15</xdr:col>
      <xdr:colOff>101600</xdr:colOff>
      <xdr:row>38</xdr:row>
      <xdr:rowOff>118648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109775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6361</xdr:rowOff>
    </xdr:from>
    <xdr:to>
      <xdr:col>10</xdr:col>
      <xdr:colOff>165100</xdr:colOff>
      <xdr:row>38</xdr:row>
      <xdr:rowOff>107961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99088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166939</xdr:rowOff>
    </xdr:from>
    <xdr:to>
      <xdr:col>6</xdr:col>
      <xdr:colOff>38100</xdr:colOff>
      <xdr:row>38</xdr:row>
      <xdr:rowOff>97089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88216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83284</xdr:rowOff>
    </xdr:from>
    <xdr:to>
      <xdr:col>24</xdr:col>
      <xdr:colOff>63500</xdr:colOff>
      <xdr:row>58</xdr:row>
      <xdr:rowOff>39150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55934"/>
          <a:ext cx="838200" cy="1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168239</xdr:rowOff>
    </xdr:from>
    <xdr:to>
      <xdr:col>19</xdr:col>
      <xdr:colOff>177800</xdr:colOff>
      <xdr:row>57</xdr:row>
      <xdr:rowOff>83284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69439"/>
          <a:ext cx="889000" cy="8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168239</xdr:rowOff>
    </xdr:from>
    <xdr:to>
      <xdr:col>15</xdr:col>
      <xdr:colOff>50800</xdr:colOff>
      <xdr:row>58</xdr:row>
      <xdr:rowOff>53055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69439"/>
          <a:ext cx="889000" cy="2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53055</xdr:rowOff>
    </xdr:from>
    <xdr:to>
      <xdr:col>10</xdr:col>
      <xdr:colOff>114300</xdr:colOff>
      <xdr:row>58</xdr:row>
      <xdr:rowOff>62930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9715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159800</xdr:rowOff>
    </xdr:from>
    <xdr:to>
      <xdr:col>24</xdr:col>
      <xdr:colOff>114300</xdr:colOff>
      <xdr:row>58</xdr:row>
      <xdr:rowOff>89950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11227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8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32484</xdr:rowOff>
    </xdr:from>
    <xdr:to>
      <xdr:col>20</xdr:col>
      <xdr:colOff>38100</xdr:colOff>
      <xdr:row>57</xdr:row>
      <xdr:rowOff>134084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150611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58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117439</xdr:rowOff>
    </xdr:from>
    <xdr:to>
      <xdr:col>15</xdr:col>
      <xdr:colOff>101600</xdr:colOff>
      <xdr:row>57</xdr:row>
      <xdr:rowOff>47589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64116</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493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2255</xdr:rowOff>
    </xdr:from>
    <xdr:to>
      <xdr:col>10</xdr:col>
      <xdr:colOff>165100</xdr:colOff>
      <xdr:row>58</xdr:row>
      <xdr:rowOff>103855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120382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12130</xdr:rowOff>
    </xdr:from>
    <xdr:to>
      <xdr:col>6</xdr:col>
      <xdr:colOff>38100</xdr:colOff>
      <xdr:row>58</xdr:row>
      <xdr:rowOff>113730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130257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3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85471</xdr:rowOff>
    </xdr:from>
    <xdr:to>
      <xdr:col>24</xdr:col>
      <xdr:colOff>63500</xdr:colOff>
      <xdr:row>77</xdr:row>
      <xdr:rowOff>97349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87121"/>
          <a:ext cx="8382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85471</xdr:rowOff>
    </xdr:from>
    <xdr:to>
      <xdr:col>19</xdr:col>
      <xdr:colOff>177800</xdr:colOff>
      <xdr:row>77</xdr:row>
      <xdr:rowOff>144622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87121"/>
          <a:ext cx="8890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144622</xdr:rowOff>
    </xdr:from>
    <xdr:to>
      <xdr:col>15</xdr:col>
      <xdr:colOff>50800</xdr:colOff>
      <xdr:row>77</xdr:row>
      <xdr:rowOff>161227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6272"/>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120359</xdr:rowOff>
    </xdr:from>
    <xdr:to>
      <xdr:col>10</xdr:col>
      <xdr:colOff>114300</xdr:colOff>
      <xdr:row>77</xdr:row>
      <xdr:rowOff>161227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22009"/>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46549</xdr:rowOff>
    </xdr:from>
    <xdr:to>
      <xdr:col>24</xdr:col>
      <xdr:colOff>114300</xdr:colOff>
      <xdr:row>77</xdr:row>
      <xdr:rowOff>148149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69426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34671</xdr:rowOff>
    </xdr:from>
    <xdr:to>
      <xdr:col>20</xdr:col>
      <xdr:colOff>38100</xdr:colOff>
      <xdr:row>77</xdr:row>
      <xdr:rowOff>136271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93822</xdr:rowOff>
    </xdr:from>
    <xdr:to>
      <xdr:col>15</xdr:col>
      <xdr:colOff>101600</xdr:colOff>
      <xdr:row>78</xdr:row>
      <xdr:rowOff>23972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40499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110427</xdr:rowOff>
    </xdr:from>
    <xdr:to>
      <xdr:col>10</xdr:col>
      <xdr:colOff>165100</xdr:colOff>
      <xdr:row>78</xdr:row>
      <xdr:rowOff>40577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57104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8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69559</xdr:rowOff>
    </xdr:from>
    <xdr:to>
      <xdr:col>6</xdr:col>
      <xdr:colOff>38100</xdr:colOff>
      <xdr:row>77</xdr:row>
      <xdr:rowOff>171159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4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101567</xdr:rowOff>
    </xdr:from>
    <xdr:to>
      <xdr:col>24</xdr:col>
      <xdr:colOff>63500</xdr:colOff>
      <xdr:row>96</xdr:row>
      <xdr:rowOff>162719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60767"/>
          <a:ext cx="838200" cy="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162719</xdr:rowOff>
    </xdr:from>
    <xdr:to>
      <xdr:col>19</xdr:col>
      <xdr:colOff>177800</xdr:colOff>
      <xdr:row>97</xdr:row>
      <xdr:rowOff>13965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21919"/>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13776</xdr:rowOff>
    </xdr:from>
    <xdr:to>
      <xdr:col>15</xdr:col>
      <xdr:colOff>50800</xdr:colOff>
      <xdr:row>97</xdr:row>
      <xdr:rowOff>13965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72976"/>
          <a:ext cx="889000" cy="1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13776</xdr:rowOff>
    </xdr:from>
    <xdr:to>
      <xdr:col>10</xdr:col>
      <xdr:colOff>114300</xdr:colOff>
      <xdr:row>97</xdr:row>
      <xdr:rowOff>4611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72976"/>
          <a:ext cx="889000" cy="1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50767</xdr:rowOff>
    </xdr:from>
    <xdr:to>
      <xdr:col>24</xdr:col>
      <xdr:colOff>114300</xdr:colOff>
      <xdr:row>96</xdr:row>
      <xdr:rowOff>152367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73644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6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111919</xdr:rowOff>
    </xdr:from>
    <xdr:to>
      <xdr:col>20</xdr:col>
      <xdr:colOff>38100</xdr:colOff>
      <xdr:row>97</xdr:row>
      <xdr:rowOff>42069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58596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134615</xdr:rowOff>
    </xdr:from>
    <xdr:to>
      <xdr:col>15</xdr:col>
      <xdr:colOff>101600</xdr:colOff>
      <xdr:row>97</xdr:row>
      <xdr:rowOff>64765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81292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134426</xdr:rowOff>
    </xdr:from>
    <xdr:to>
      <xdr:col>10</xdr:col>
      <xdr:colOff>165100</xdr:colOff>
      <xdr:row>96</xdr:row>
      <xdr:rowOff>64576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81103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19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125261</xdr:rowOff>
    </xdr:from>
    <xdr:to>
      <xdr:col>6</xdr:col>
      <xdr:colOff>38100</xdr:colOff>
      <xdr:row>97</xdr:row>
      <xdr:rowOff>55411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71938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5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135039</xdr:rowOff>
    </xdr:from>
    <xdr:to>
      <xdr:col>55</xdr:col>
      <xdr:colOff>0</xdr:colOff>
      <xdr:row>57</xdr:row>
      <xdr:rowOff>41397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36239"/>
          <a:ext cx="838200" cy="7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165568</xdr:rowOff>
    </xdr:from>
    <xdr:to>
      <xdr:col>50</xdr:col>
      <xdr:colOff>114300</xdr:colOff>
      <xdr:row>57</xdr:row>
      <xdr:rowOff>41397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66768"/>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32027</xdr:rowOff>
    </xdr:from>
    <xdr:to>
      <xdr:col>45</xdr:col>
      <xdr:colOff>177800</xdr:colOff>
      <xdr:row>56</xdr:row>
      <xdr:rowOff>165568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33227"/>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48118</xdr:rowOff>
    </xdr:from>
    <xdr:to>
      <xdr:col>41</xdr:col>
      <xdr:colOff>50800</xdr:colOff>
      <xdr:row>56</xdr:row>
      <xdr:rowOff>32027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77868"/>
          <a:ext cx="889000" cy="1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84239</xdr:rowOff>
    </xdr:from>
    <xdr:to>
      <xdr:col>55</xdr:col>
      <xdr:colOff>50800</xdr:colOff>
      <xdr:row>57</xdr:row>
      <xdr:rowOff>14389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107116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162047</xdr:rowOff>
    </xdr:from>
    <xdr:to>
      <xdr:col>50</xdr:col>
      <xdr:colOff>165100</xdr:colOff>
      <xdr:row>57</xdr:row>
      <xdr:rowOff>92197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108724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3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114768</xdr:rowOff>
    </xdr:from>
    <xdr:to>
      <xdr:col>46</xdr:col>
      <xdr:colOff>38100</xdr:colOff>
      <xdr:row>57</xdr:row>
      <xdr:rowOff>44918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61445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9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152677</xdr:rowOff>
    </xdr:from>
    <xdr:to>
      <xdr:col>41</xdr:col>
      <xdr:colOff>101600</xdr:colOff>
      <xdr:row>56</xdr:row>
      <xdr:rowOff>82827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99354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5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168768</xdr:rowOff>
    </xdr:from>
    <xdr:to>
      <xdr:col>36</xdr:col>
      <xdr:colOff>165100</xdr:colOff>
      <xdr:row>55</xdr:row>
      <xdr:rowOff>98918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115445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20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22234</xdr:rowOff>
    </xdr:from>
    <xdr:to>
      <xdr:col>55</xdr:col>
      <xdr:colOff>0</xdr:colOff>
      <xdr:row>78</xdr:row>
      <xdr:rowOff>84916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95334"/>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84916</xdr:rowOff>
    </xdr:from>
    <xdr:to>
      <xdr:col>50</xdr:col>
      <xdr:colOff>114300</xdr:colOff>
      <xdr:row>78</xdr:row>
      <xdr:rowOff>117371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58016"/>
          <a:ext cx="8890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102409</xdr:rowOff>
    </xdr:from>
    <xdr:to>
      <xdr:col>45</xdr:col>
      <xdr:colOff>177800</xdr:colOff>
      <xdr:row>78</xdr:row>
      <xdr:rowOff>117371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75509"/>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77595</xdr:rowOff>
    </xdr:from>
    <xdr:to>
      <xdr:col>41</xdr:col>
      <xdr:colOff>50800</xdr:colOff>
      <xdr:row>78</xdr:row>
      <xdr:rowOff>102409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50695"/>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142884</xdr:rowOff>
    </xdr:from>
    <xdr:to>
      <xdr:col>55</xdr:col>
      <xdr:colOff>50800</xdr:colOff>
      <xdr:row>78</xdr:row>
      <xdr:rowOff>73034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165761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9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34116</xdr:rowOff>
    </xdr:from>
    <xdr:to>
      <xdr:col>50</xdr:col>
      <xdr:colOff>165100</xdr:colOff>
      <xdr:row>78</xdr:row>
      <xdr:rowOff>135716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126843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9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66571</xdr:rowOff>
    </xdr:from>
    <xdr:to>
      <xdr:col>46</xdr:col>
      <xdr:colOff>38100</xdr:colOff>
      <xdr:row>78</xdr:row>
      <xdr:rowOff>168171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159298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51609</xdr:rowOff>
    </xdr:from>
    <xdr:to>
      <xdr:col>41</xdr:col>
      <xdr:colOff>101600</xdr:colOff>
      <xdr:row>78</xdr:row>
      <xdr:rowOff>153209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144336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26795</xdr:rowOff>
    </xdr:from>
    <xdr:to>
      <xdr:col>36</xdr:col>
      <xdr:colOff>165100</xdr:colOff>
      <xdr:row>78</xdr:row>
      <xdr:rowOff>128395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119522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120341</xdr:rowOff>
    </xdr:from>
    <xdr:to>
      <xdr:col>55</xdr:col>
      <xdr:colOff>0</xdr:colOff>
      <xdr:row>97</xdr:row>
      <xdr:rowOff>130318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50991"/>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122027</xdr:rowOff>
    </xdr:from>
    <xdr:to>
      <xdr:col>50</xdr:col>
      <xdr:colOff>114300</xdr:colOff>
      <xdr:row>97</xdr:row>
      <xdr:rowOff>130318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52677"/>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117954</xdr:rowOff>
    </xdr:from>
    <xdr:to>
      <xdr:col>45</xdr:col>
      <xdr:colOff>177800</xdr:colOff>
      <xdr:row>97</xdr:row>
      <xdr:rowOff>122027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48604"/>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117954</xdr:rowOff>
    </xdr:from>
    <xdr:to>
      <xdr:col>41</xdr:col>
      <xdr:colOff>50800</xdr:colOff>
      <xdr:row>97</xdr:row>
      <xdr:rowOff>124306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48604"/>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69541</xdr:rowOff>
    </xdr:from>
    <xdr:to>
      <xdr:col>55</xdr:col>
      <xdr:colOff>50800</xdr:colOff>
      <xdr:row>97</xdr:row>
      <xdr:rowOff>171141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26955</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79518</xdr:rowOff>
    </xdr:from>
    <xdr:to>
      <xdr:col>50</xdr:col>
      <xdr:colOff>165100</xdr:colOff>
      <xdr:row>98</xdr:row>
      <xdr:rowOff>9668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795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80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71227</xdr:rowOff>
    </xdr:from>
    <xdr:to>
      <xdr:col>46</xdr:col>
      <xdr:colOff>38100</xdr:colOff>
      <xdr:row>98</xdr:row>
      <xdr:rowOff>1377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163954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9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67154</xdr:rowOff>
    </xdr:from>
    <xdr:to>
      <xdr:col>41</xdr:col>
      <xdr:colOff>101600</xdr:colOff>
      <xdr:row>97</xdr:row>
      <xdr:rowOff>168754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159881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73506</xdr:rowOff>
    </xdr:from>
    <xdr:to>
      <xdr:col>36</xdr:col>
      <xdr:colOff>165100</xdr:colOff>
      <xdr:row>98</xdr:row>
      <xdr:rowOff>3656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166233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9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107973</xdr:rowOff>
    </xdr:from>
    <xdr:to>
      <xdr:col>85</xdr:col>
      <xdr:colOff>127000</xdr:colOff>
      <xdr:row>38</xdr:row>
      <xdr:rowOff>111860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2307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111860</xdr:rowOff>
    </xdr:from>
    <xdr:to>
      <xdr:col>81</xdr:col>
      <xdr:colOff>50800</xdr:colOff>
      <xdr:row>38</xdr:row>
      <xdr:rowOff>112686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26960"/>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79153</xdr:rowOff>
    </xdr:from>
    <xdr:to>
      <xdr:col>76</xdr:col>
      <xdr:colOff>114300</xdr:colOff>
      <xdr:row>38</xdr:row>
      <xdr:rowOff>112686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94253"/>
          <a:ext cx="889000" cy="3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79153</xdr:rowOff>
    </xdr:from>
    <xdr:to>
      <xdr:col>71</xdr:col>
      <xdr:colOff>177800</xdr:colOff>
      <xdr:row>38</xdr:row>
      <xdr:rowOff>115034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94253"/>
          <a:ext cx="889000" cy="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57173</xdr:rowOff>
    </xdr:from>
    <xdr:to>
      <xdr:col>85</xdr:col>
      <xdr:colOff>177800</xdr:colOff>
      <xdr:row>38</xdr:row>
      <xdr:rowOff>158773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61060</xdr:rowOff>
    </xdr:from>
    <xdr:to>
      <xdr:col>81</xdr:col>
      <xdr:colOff>101600</xdr:colOff>
      <xdr:row>38</xdr:row>
      <xdr:rowOff>162660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153787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61886</xdr:rowOff>
    </xdr:from>
    <xdr:to>
      <xdr:col>76</xdr:col>
      <xdr:colOff>165100</xdr:colOff>
      <xdr:row>38</xdr:row>
      <xdr:rowOff>163486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154613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28353</xdr:rowOff>
    </xdr:from>
    <xdr:to>
      <xdr:col>72</xdr:col>
      <xdr:colOff>38100</xdr:colOff>
      <xdr:row>38</xdr:row>
      <xdr:rowOff>129953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121080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64234</xdr:rowOff>
    </xdr:from>
    <xdr:to>
      <xdr:col>67</xdr:col>
      <xdr:colOff>101600</xdr:colOff>
      <xdr:row>38</xdr:row>
      <xdr:rowOff>165834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156961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111603</xdr:rowOff>
    </xdr:from>
    <xdr:to>
      <xdr:col>85</xdr:col>
      <xdr:colOff>127000</xdr:colOff>
      <xdr:row>58</xdr:row>
      <xdr:rowOff>117256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55703"/>
          <a:ext cx="838200" cy="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92135</xdr:rowOff>
    </xdr:from>
    <xdr:to>
      <xdr:col>81</xdr:col>
      <xdr:colOff>50800</xdr:colOff>
      <xdr:row>58</xdr:row>
      <xdr:rowOff>117256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36235"/>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45618</xdr:rowOff>
    </xdr:from>
    <xdr:to>
      <xdr:col>76</xdr:col>
      <xdr:colOff>114300</xdr:colOff>
      <xdr:row>58</xdr:row>
      <xdr:rowOff>92135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89718"/>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94217</xdr:rowOff>
    </xdr:from>
    <xdr:to>
      <xdr:col>71</xdr:col>
      <xdr:colOff>177800</xdr:colOff>
      <xdr:row>58</xdr:row>
      <xdr:rowOff>45618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66867"/>
          <a:ext cx="889000" cy="1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60803</xdr:rowOff>
    </xdr:from>
    <xdr:to>
      <xdr:col>85</xdr:col>
      <xdr:colOff>177800</xdr:colOff>
      <xdr:row>58</xdr:row>
      <xdr:rowOff>162403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147180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66456</xdr:rowOff>
    </xdr:from>
    <xdr:to>
      <xdr:col>81</xdr:col>
      <xdr:colOff>101600</xdr:colOff>
      <xdr:row>58</xdr:row>
      <xdr:rowOff>168056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159183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41335</xdr:rowOff>
    </xdr:from>
    <xdr:to>
      <xdr:col>76</xdr:col>
      <xdr:colOff>165100</xdr:colOff>
      <xdr:row>58</xdr:row>
      <xdr:rowOff>142935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134062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7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166268</xdr:rowOff>
    </xdr:from>
    <xdr:to>
      <xdr:col>72</xdr:col>
      <xdr:colOff>38100</xdr:colOff>
      <xdr:row>58</xdr:row>
      <xdr:rowOff>96418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87545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3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43417</xdr:rowOff>
    </xdr:from>
    <xdr:to>
      <xdr:col>67</xdr:col>
      <xdr:colOff>101600</xdr:colOff>
      <xdr:row>57</xdr:row>
      <xdr:rowOff>145017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161544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9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122692</xdr:rowOff>
    </xdr:from>
    <xdr:to>
      <xdr:col>85</xdr:col>
      <xdr:colOff>127000</xdr:colOff>
      <xdr:row>78</xdr:row>
      <xdr:rowOff>113162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24342"/>
          <a:ext cx="838200" cy="1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113162</xdr:rowOff>
    </xdr:from>
    <xdr:to>
      <xdr:col>81</xdr:col>
      <xdr:colOff>50800</xdr:colOff>
      <xdr:row>79</xdr:row>
      <xdr:rowOff>97504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86262"/>
          <a:ext cx="889000" cy="1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97504</xdr:rowOff>
    </xdr:from>
    <xdr:to>
      <xdr:col>76</xdr:col>
      <xdr:colOff>114300</xdr:colOff>
      <xdr:row>79</xdr:row>
      <xdr:rowOff>97912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4205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76721</xdr:rowOff>
    </xdr:from>
    <xdr:to>
      <xdr:col>71</xdr:col>
      <xdr:colOff>177800</xdr:colOff>
      <xdr:row>79</xdr:row>
      <xdr:rowOff>97912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21271"/>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71892</xdr:rowOff>
    </xdr:from>
    <xdr:to>
      <xdr:col>85</xdr:col>
      <xdr:colOff>177800</xdr:colOff>
      <xdr:row>78</xdr:row>
      <xdr:rowOff>2042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94769</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62362</xdr:rowOff>
    </xdr:from>
    <xdr:to>
      <xdr:col>81</xdr:col>
      <xdr:colOff>101600</xdr:colOff>
      <xdr:row>78</xdr:row>
      <xdr:rowOff>163962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9039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46704</xdr:rowOff>
    </xdr:from>
    <xdr:to>
      <xdr:col>76</xdr:col>
      <xdr:colOff>165100</xdr:colOff>
      <xdr:row>79</xdr:row>
      <xdr:rowOff>148304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139431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8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47112</xdr:rowOff>
    </xdr:from>
    <xdr:to>
      <xdr:col>72</xdr:col>
      <xdr:colOff>38100</xdr:colOff>
      <xdr:row>79</xdr:row>
      <xdr:rowOff>148712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139839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8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25921</xdr:rowOff>
    </xdr:from>
    <xdr:to>
      <xdr:col>67</xdr:col>
      <xdr:colOff>101600</xdr:colOff>
      <xdr:row>79</xdr:row>
      <xdr:rowOff>127521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118648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131497</xdr:rowOff>
    </xdr:from>
    <xdr:to>
      <xdr:col>85</xdr:col>
      <xdr:colOff>127000</xdr:colOff>
      <xdr:row>96</xdr:row>
      <xdr:rowOff>158778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90697"/>
          <a:ext cx="8382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158778</xdr:rowOff>
    </xdr:from>
    <xdr:to>
      <xdr:col>81</xdr:col>
      <xdr:colOff>50800</xdr:colOff>
      <xdr:row>97</xdr:row>
      <xdr:rowOff>71171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7978"/>
          <a:ext cx="889000" cy="8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105800</xdr:rowOff>
    </xdr:from>
    <xdr:to>
      <xdr:col>76</xdr:col>
      <xdr:colOff>114300</xdr:colOff>
      <xdr:row>97</xdr:row>
      <xdr:rowOff>71171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65000"/>
          <a:ext cx="889000" cy="1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105800</xdr:rowOff>
    </xdr:from>
    <xdr:to>
      <xdr:col>71</xdr:col>
      <xdr:colOff>177800</xdr:colOff>
      <xdr:row>97</xdr:row>
      <xdr:rowOff>135525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65000"/>
          <a:ext cx="889000" cy="20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80697</xdr:rowOff>
    </xdr:from>
    <xdr:to>
      <xdr:col>85</xdr:col>
      <xdr:colOff>177800</xdr:colOff>
      <xdr:row>97</xdr:row>
      <xdr:rowOff>10847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103574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9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107978</xdr:rowOff>
    </xdr:from>
    <xdr:to>
      <xdr:col>81</xdr:col>
      <xdr:colOff>101600</xdr:colOff>
      <xdr:row>97</xdr:row>
      <xdr:rowOff>38128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54655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4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20371</xdr:rowOff>
    </xdr:from>
    <xdr:to>
      <xdr:col>76</xdr:col>
      <xdr:colOff>165100</xdr:colOff>
      <xdr:row>97</xdr:row>
      <xdr:rowOff>121971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138498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55000</xdr:rowOff>
    </xdr:from>
    <xdr:to>
      <xdr:col>72</xdr:col>
      <xdr:colOff>38100</xdr:colOff>
      <xdr:row>96</xdr:row>
      <xdr:rowOff>156600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1677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84725</xdr:rowOff>
    </xdr:from>
    <xdr:to>
      <xdr:col>67</xdr:col>
      <xdr:colOff>101600</xdr:colOff>
      <xdr:row>98</xdr:row>
      <xdr:rowOff>14875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31402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9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議会費、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民生費、商工費、土木費、消防費、教育費は、概ね類似団平均値と近い値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か下回った数値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で推移しています。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類似団体平均値と比較し特に高いものは、衛生費、農林水産業費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公債費となっています。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衛生費では、病院の施設整備負担金の増、令和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年度新型コロナウイルスワクチン接種事業の負担金補助金の返還金が増となったことによります。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漁業集落環境整備事業で普通建設事業が伸びたことによります。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災害復旧費は令和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月豪雨災害の復旧事業が本格的に始まったため大きく伸びています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普通建設事業実施にあたり起債を活用しているため、類似団体に比べ高い水準となっています。特に令和元年度は学校建設事業の元金償還開始や過疎債の繰上償還を行ったため急激に増加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はごみ処理施設や家畜市場など大型事業の元金償還開始により大きく増加しています。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面では行財政改革で徹底した歳出抑制を行ったこと、歳入面では地方交付税が比較的堅調に推移していることや徴収強化による地方税の確保や財政措置の有利な交付金等の活用により収支の改善が図られ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令和元年度のみ非常に良い数値となっているのは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、令和元年度に財源として減債基金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百万円の繰上償還を行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、マイナス要因である減債基金の取崩が反映され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今後も、引き続き計画的な財政運営に取り組んでまいりますが、大型事業の元金償還による公債費の増加に伴い、令和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年度以降は財政調整基金の取崩しを予定しているため、実質単年度収支はマイナスとなることが予想されます。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年度からは一般会計、特別会計ともに赤字はなく、収支は均衡した状態にあります。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全会計とも黒字を確保し、健全な財政運営を行っています。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今後は大型施設の元金償還が始まることにより公債費の増加が見込まれるため、繰上償還や交付税算入上有利な地方債の活用、計画的な事業実施を行うとともに更なる歳出削減に努めてまいります。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実質公債費比率は、前年度に比べ分母は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百万円増加しています。前年度と比較し令和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年度単年ベースの比率は約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年間平均では単年ベースで比率の悪かった令和元年度の数値を使用しなくなったため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％に改善しています。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分子が増加した要因は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年度繰越事業の学校給食共同調理場や海藻類加工施設建設事業、令和元年度事業の教員住宅建設事業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の元金償還開始によるものですが、令和元年度に過疎債の繰上償還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百万円を行い、令和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年度以降の元利償還金を抑えた一方で算入公債費等に計上されたままとしているため、増加額は抑えられています。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大型事業の元金償還開始に伴い公債費が増加しているため、繰上償還や有利な地方債の活用、事業費の圧縮等に努めてまいります。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減債基金残高のうち満期一括償還地方債の財源として積み立てたものがないため、該当なしとなっています。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将来負担比率は、学校建設事業やごみ処理施設整備事業、庁舎建設事業といった大型事業を行ったことにより年々悪化していましたが、令和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％と比較し改善しました。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年度は、過疎債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、辺地債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等の定期償還や臨時財政対策債の繰上償還により地方債の現在高が大きく減少したため、令和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年度と比較して分子は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今後、庁舎建設事業と同程度の規模となる大型事業を行う予定は無いため、将来負担額は減少していくものと考えられますが、繰上償還や有利な地方債の活用、事業費の圧縮に努めてまいります。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島根県西ノ島町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百万円の増、減債基金は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特定目的基金はふるさと西ノ島基金わがとこ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、家畜市場整備基金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百万円、森林環境譲与税基金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などにより、全体では▲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近年の大型事業に係る元金償還開始に伴って公債費が増加しているため、令和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年度に減債基金のうち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百万円を取崩して繰上償還を行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ふるさと西ノ島基金わがとこは、ふるさと納税を原資に積立て、寄付者の指定した使途にあわせ取崩しを行っています。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家畜市場整備基金は、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JA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からの負担金を原資として積立て、該当事業の元利償還にあわせ取崩しを行っています。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ジオパーク拠点施設整備基金、隠岐島前病院整備基金は県補助を原資に積立てを行い、該当事業の元利償還にあわせ取崩しを行っています。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文化財保護</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一般財源や寄付金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を原資として積立て、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文化財の保護に要する経費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取崩しを行っています。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百万円の減となっています。内訳は次のとおりです。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ふるさと西ノ島基金わがとこは、▲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百万円を積立て、差引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家畜市場整備基金は、元利償還にあわせ▲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ジオパーク拠点施設整備基金は、元利償還にあわせ▲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隠岐島前病院整備基金は、元利償還にあわせ▲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文化財保護</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基金は、百万円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単位四捨五入とすると取崩し、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いずれも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ふるさと西ノ島基金わがとこは、寄付額に応じ積立て、取崩しを行う予定としています。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家畜市場整備基金、ジオパーク拠点施設整備基金、隠岐島前病院整備基金は元利償還にあわせ全額を取崩す予定としています。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文化財保護</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利子分を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文化財補助に要する経費があれば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取崩しを行う予定としています。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年度は取崩しはなく、令和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年度繰越額の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以上及び利子分と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の合計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百万円を積立てています。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近年の大型事業に係る元金償還開始に伴って公債費が増加しているため、備えとして可能な限り積立てを行いますが、取崩しによって基金残高は減少していくと見込んでいます。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年度は取崩しはなく、令和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年度繰越額の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以上から財政調整基金積立分を除いたもの及び利子分と一般財源の合計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百万円を積立てています。</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近年の大型事業に係る元金償還開始に伴って公債費が増加しているため、令和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百万円を取崩して繰上償還を行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基金残高は大きく減少すると見込んでいます。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2,592
55.97
6,047,240
5,758,378
254,815
3,300,633
10,681,701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年度決算では、類似団体内平均値より</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％低い状況となっています。道路や建物などの施設別の数値については、施設類型別ストック情報分析表で見ていきますが、平成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年度までは他団体と比較し固定資産の老朽化がやや進んだ状態にあったものが、近年積極的に施設整備・更新を行ったことにより有形固定資産減価償却率は改善しました。一方で今後単年度</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億円を超える大規模な施設整備など予定していないため減価償却率は徐々に悪化していくと考えられます。財政状況を見ながら住民のニーズに応じて必要な施設整備・更新を行っていきます。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134546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162469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84744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57603</xdr:rowOff>
    </xdr:from>
    <xdr:to>
      <xdr:col>19</xdr:col>
      <xdr:colOff>136525</xdr:colOff>
      <xdr:row>29</xdr:row>
      <xdr:rowOff>103868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80117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12972</xdr:rowOff>
    </xdr:from>
    <xdr:to>
      <xdr:col>11</xdr:col>
      <xdr:colOff>187325</xdr:colOff>
      <xdr:row>29</xdr:row>
      <xdr:rowOff>114572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57603</xdr:rowOff>
    </xdr:from>
    <xdr:to>
      <xdr:col>15</xdr:col>
      <xdr:colOff>136525</xdr:colOff>
      <xdr:row>29</xdr:row>
      <xdr:rowOff>63772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5801178"/>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159748</xdr:rowOff>
    </xdr:from>
    <xdr:to>
      <xdr:col>7</xdr:col>
      <xdr:colOff>187325</xdr:colOff>
      <xdr:row>29</xdr:row>
      <xdr:rowOff>89898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39098</xdr:rowOff>
    </xdr:from>
    <xdr:to>
      <xdr:col>11</xdr:col>
      <xdr:colOff>136525</xdr:colOff>
      <xdr:row>29</xdr:row>
      <xdr:rowOff>63772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78267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131099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106425</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年度決算では、類似団体平均と比べ債務償還比率が</a:t>
          </a:r>
          <a:r>
            <a:rPr kumimoji="1" lang="en-US" altLang="ja-JP" sz="1000">
              <a:latin typeface="ＭＳ Ｐゴシック" panose="020B0600070205080204" pitchFamily="50" charset="-128"/>
              <a:ea typeface="ＭＳ Ｐゴシック" panose="020B0600070205080204" pitchFamily="50" charset="-128"/>
            </a:rPr>
            <a:t>399.7</a:t>
          </a:r>
          <a:r>
            <a:rPr kumimoji="1" lang="ja-JP" altLang="en-US" sz="1000">
              <a:latin typeface="ＭＳ Ｐゴシック" panose="020B0600070205080204" pitchFamily="50" charset="-128"/>
              <a:ea typeface="ＭＳ Ｐゴシック" panose="020B0600070205080204" pitchFamily="50" charset="-128"/>
            </a:rPr>
            <a:t>％多く、非常に高い数値となっています。</a:t>
          </a:r>
        </a:p>
        <a:p>
          <a:r>
            <a:rPr kumimoji="1" lang="ja-JP" altLang="en-US" sz="1000">
              <a:latin typeface="ＭＳ Ｐゴシック" panose="020B0600070205080204" pitchFamily="50" charset="-128"/>
              <a:ea typeface="ＭＳ Ｐゴシック" panose="020B0600070205080204" pitchFamily="50" charset="-128"/>
            </a:rPr>
            <a:t>　財政基盤の弱い西ノ島町では、施設整備を行う際にその財源を地方債に頼る必要があるため、施設整備を多く行った年度の後は高くなると言えます。</a:t>
          </a: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年度は施設整備に伴う地方債借入よりも、これまで行った施設整備の地方債償還が多く地方債残高が減少しましたが、経常経費一般財源が増えたことなどにより</a:t>
          </a:r>
          <a:r>
            <a:rPr kumimoji="1" lang="en-US" altLang="ja-JP" sz="1000">
              <a:latin typeface="ＭＳ Ｐゴシック" panose="020B0600070205080204" pitchFamily="50" charset="-128"/>
              <a:ea typeface="ＭＳ Ｐゴシック" panose="020B0600070205080204" pitchFamily="50" charset="-128"/>
            </a:rPr>
            <a:t>3.9</a:t>
          </a:r>
          <a:r>
            <a:rPr kumimoji="1" lang="ja-JP" altLang="en-US" sz="1000">
              <a:latin typeface="ＭＳ Ｐゴシック" panose="020B0600070205080204" pitchFamily="50" charset="-128"/>
              <a:ea typeface="ＭＳ Ｐゴシック" panose="020B0600070205080204" pitchFamily="50" charset="-128"/>
            </a:rPr>
            <a:t>％悪化しました。</a:t>
          </a:r>
          <a:r>
            <a:rPr kumimoji="1" lang="en-US" altLang="ja-JP" sz="1000">
              <a:latin typeface="ＭＳ Ｐゴシック" panose="020B0600070205080204" pitchFamily="50" charset="-128"/>
              <a:ea typeface="ＭＳ Ｐゴシック" panose="020B0600070205080204" pitchFamily="50" charset="-128"/>
            </a:rPr>
            <a:t>R5</a:t>
          </a:r>
          <a:r>
            <a:rPr kumimoji="1" lang="ja-JP" altLang="en-US" sz="1000">
              <a:latin typeface="ＭＳ Ｐゴシック" panose="020B0600070205080204" pitchFamily="50" charset="-128"/>
              <a:ea typeface="ＭＳ Ｐゴシック" panose="020B0600070205080204" pitchFamily="50" charset="-128"/>
            </a:rPr>
            <a:t>年度に多額の繰上償還を行うため大きく改善し、その後は徐々に改善していくものと考えられます。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17517</xdr:rowOff>
    </xdr:from>
    <xdr:to>
      <xdr:col>76</xdr:col>
      <xdr:colOff>73025</xdr:colOff>
      <xdr:row>31</xdr:row>
      <xdr:rowOff>119117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61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167394</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608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11502</xdr:rowOff>
    </xdr:from>
    <xdr:to>
      <xdr:col>72</xdr:col>
      <xdr:colOff>123825</xdr:colOff>
      <xdr:row>31</xdr:row>
      <xdr:rowOff>113102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62302</xdr:rowOff>
    </xdr:from>
    <xdr:to>
      <xdr:col>76</xdr:col>
      <xdr:colOff>22225</xdr:colOff>
      <xdr:row>31</xdr:row>
      <xdr:rowOff>68317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6148777"/>
          <a:ext cx="711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20211</xdr:rowOff>
    </xdr:from>
    <xdr:to>
      <xdr:col>68</xdr:col>
      <xdr:colOff>123825</xdr:colOff>
      <xdr:row>33</xdr:row>
      <xdr:rowOff>121811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4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62302</xdr:rowOff>
    </xdr:from>
    <xdr:to>
      <xdr:col>72</xdr:col>
      <xdr:colOff>73025</xdr:colOff>
      <xdr:row>33</xdr:row>
      <xdr:rowOff>71011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148777"/>
          <a:ext cx="762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121530</xdr:rowOff>
    </xdr:from>
    <xdr:to>
      <xdr:col>64</xdr:col>
      <xdr:colOff>123825</xdr:colOff>
      <xdr:row>34</xdr:row>
      <xdr:rowOff>51680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5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71011</xdr:rowOff>
    </xdr:from>
    <xdr:to>
      <xdr:col>68</xdr:col>
      <xdr:colOff>73025</xdr:colOff>
      <xdr:row>34</xdr:row>
      <xdr:rowOff>880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500386"/>
          <a:ext cx="762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143737</xdr:rowOff>
    </xdr:from>
    <xdr:to>
      <xdr:col>60</xdr:col>
      <xdr:colOff>123825</xdr:colOff>
      <xdr:row>34</xdr:row>
      <xdr:rowOff>73887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5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880</xdr:rowOff>
    </xdr:from>
    <xdr:to>
      <xdr:col>64</xdr:col>
      <xdr:colOff>73025</xdr:colOff>
      <xdr:row>34</xdr:row>
      <xdr:rowOff>23087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6601705"/>
          <a:ext cx="762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104229</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19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112938</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5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42807</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64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65014</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66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2,592
55.97
6,047,240
5,758,378
254,815
3,300,633
10,681,701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134819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100511</xdr:rowOff>
    </xdr:from>
    <xdr:to>
      <xdr:col>20</xdr:col>
      <xdr:colOff>38100</xdr:colOff>
      <xdr:row>38</xdr:row>
      <xdr:rowOff>30662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37</xdr:row>
      <xdr:rowOff>162741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49496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151311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46393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378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94161</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2311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47188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570</xdr:rowOff>
    </xdr:from>
    <xdr:to>
      <xdr:col>55</xdr:col>
      <xdr:colOff>50800</xdr:colOff>
      <xdr:row>41</xdr:row>
      <xdr:rowOff>102170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86947</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2473</xdr:rowOff>
    </xdr:from>
    <xdr:to>
      <xdr:col>50</xdr:col>
      <xdr:colOff>165100</xdr:colOff>
      <xdr:row>41</xdr:row>
      <xdr:rowOff>104073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51370</xdr:rowOff>
    </xdr:from>
    <xdr:to>
      <xdr:col>55</xdr:col>
      <xdr:colOff>0</xdr:colOff>
      <xdr:row>41</xdr:row>
      <xdr:rowOff>53273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080820"/>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4721</xdr:rowOff>
    </xdr:from>
    <xdr:to>
      <xdr:col>46</xdr:col>
      <xdr:colOff>38100</xdr:colOff>
      <xdr:row>41</xdr:row>
      <xdr:rowOff>106321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53273</xdr:rowOff>
    </xdr:from>
    <xdr:to>
      <xdr:col>50</xdr:col>
      <xdr:colOff>114300</xdr:colOff>
      <xdr:row>41</xdr:row>
      <xdr:rowOff>55521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08272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6570</xdr:rowOff>
    </xdr:from>
    <xdr:to>
      <xdr:col>41</xdr:col>
      <xdr:colOff>101600</xdr:colOff>
      <xdr:row>41</xdr:row>
      <xdr:rowOff>108170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55521</xdr:rowOff>
    </xdr:from>
    <xdr:to>
      <xdr:col>45</xdr:col>
      <xdr:colOff>177800</xdr:colOff>
      <xdr:row>41</xdr:row>
      <xdr:rowOff>57370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7084971"/>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8170</xdr:rowOff>
    </xdr:from>
    <xdr:to>
      <xdr:col>36</xdr:col>
      <xdr:colOff>165100</xdr:colOff>
      <xdr:row>41</xdr:row>
      <xdr:rowOff>109770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57370</xdr:rowOff>
    </xdr:from>
    <xdr:to>
      <xdr:col>41</xdr:col>
      <xdr:colOff>50800</xdr:colOff>
      <xdr:row>41</xdr:row>
      <xdr:rowOff>58970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70868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95200</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71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97448</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71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99297</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71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100897</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71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15240</xdr:rowOff>
    </xdr:from>
    <xdr:to>
      <xdr:col>24</xdr:col>
      <xdr:colOff>114300</xdr:colOff>
      <xdr:row>59</xdr:row>
      <xdr:rowOff>116840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38117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66040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16889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152400</xdr:rowOff>
    </xdr:from>
    <xdr:to>
      <xdr:col>15</xdr:col>
      <xdr:colOff>101600</xdr:colOff>
      <xdr:row>59</xdr:row>
      <xdr:rowOff>82550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31750</xdr:rowOff>
    </xdr:from>
    <xdr:to>
      <xdr:col>19</xdr:col>
      <xdr:colOff>177800</xdr:colOff>
      <xdr:row>59</xdr:row>
      <xdr:rowOff>53340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1473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138430</xdr:rowOff>
    </xdr:from>
    <xdr:to>
      <xdr:col>10</xdr:col>
      <xdr:colOff>165100</xdr:colOff>
      <xdr:row>59</xdr:row>
      <xdr:rowOff>68580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17780</xdr:rowOff>
    </xdr:from>
    <xdr:to>
      <xdr:col>15</xdr:col>
      <xdr:colOff>50800</xdr:colOff>
      <xdr:row>59</xdr:row>
      <xdr:rowOff>31750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333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134620</xdr:rowOff>
    </xdr:from>
    <xdr:to>
      <xdr:col>6</xdr:col>
      <xdr:colOff>38100</xdr:colOff>
      <xdr:row>59</xdr:row>
      <xdr:rowOff>64770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13970</xdr:rowOff>
    </xdr:from>
    <xdr:to>
      <xdr:col>10</xdr:col>
      <xdr:colOff>114300</xdr:colOff>
      <xdr:row>59</xdr:row>
      <xdr:rowOff>17780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129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99077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85107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81297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85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159403</xdr:rowOff>
    </xdr:from>
    <xdr:to>
      <xdr:col>55</xdr:col>
      <xdr:colOff>50800</xdr:colOff>
      <xdr:row>64</xdr:row>
      <xdr:rowOff>89553</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9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74330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87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160711</xdr:rowOff>
    </xdr:from>
    <xdr:to>
      <xdr:col>50</xdr:col>
      <xdr:colOff>165100</xdr:colOff>
      <xdr:row>64</xdr:row>
      <xdr:rowOff>90861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9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38753</xdr:rowOff>
    </xdr:from>
    <xdr:to>
      <xdr:col>55</xdr:col>
      <xdr:colOff>0</xdr:colOff>
      <xdr:row>64</xdr:row>
      <xdr:rowOff>40061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1011553"/>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161724</xdr:rowOff>
    </xdr:from>
    <xdr:to>
      <xdr:col>46</xdr:col>
      <xdr:colOff>38100</xdr:colOff>
      <xdr:row>64</xdr:row>
      <xdr:rowOff>91874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9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40061</xdr:rowOff>
    </xdr:from>
    <xdr:to>
      <xdr:col>50</xdr:col>
      <xdr:colOff>114300</xdr:colOff>
      <xdr:row>64</xdr:row>
      <xdr:rowOff>41074</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101286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162658</xdr:rowOff>
    </xdr:from>
    <xdr:to>
      <xdr:col>41</xdr:col>
      <xdr:colOff>101600</xdr:colOff>
      <xdr:row>64</xdr:row>
      <xdr:rowOff>92808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9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41074</xdr:rowOff>
    </xdr:from>
    <xdr:to>
      <xdr:col>45</xdr:col>
      <xdr:colOff>177800</xdr:colOff>
      <xdr:row>64</xdr:row>
      <xdr:rowOff>42008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101387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163871</xdr:rowOff>
    </xdr:from>
    <xdr:to>
      <xdr:col>36</xdr:col>
      <xdr:colOff>165100</xdr:colOff>
      <xdr:row>64</xdr:row>
      <xdr:rowOff>94021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9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42008</xdr:rowOff>
    </xdr:from>
    <xdr:to>
      <xdr:col>41</xdr:col>
      <xdr:colOff>50800</xdr:colOff>
      <xdr:row>64</xdr:row>
      <xdr:rowOff>43221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1014808"/>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81988</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105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83001</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105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83935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10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85148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105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94722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167095</xdr:rowOff>
    </xdr:from>
    <xdr:to>
      <xdr:col>24</xdr:col>
      <xdr:colOff>63500</xdr:colOff>
      <xdr:row>84</xdr:row>
      <xdr:rowOff>3811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3797300" y="143974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152219</xdr:rowOff>
    </xdr:from>
    <xdr:to>
      <xdr:col>15</xdr:col>
      <xdr:colOff>101600</xdr:colOff>
      <xdr:row>84</xdr:row>
      <xdr:rowOff>82369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31569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4056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150586</xdr:rowOff>
    </xdr:from>
    <xdr:to>
      <xdr:col>10</xdr:col>
      <xdr:colOff>165100</xdr:colOff>
      <xdr:row>84</xdr:row>
      <xdr:rowOff>80736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29936</xdr:rowOff>
    </xdr:from>
    <xdr:to>
      <xdr:col>15</xdr:col>
      <xdr:colOff>50800</xdr:colOff>
      <xdr:row>84</xdr:row>
      <xdr:rowOff>31569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4317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8527</xdr:rowOff>
    </xdr:from>
    <xdr:to>
      <xdr:col>6</xdr:col>
      <xdr:colOff>38100</xdr:colOff>
      <xdr:row>84</xdr:row>
      <xdr:rowOff>110127</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29936</xdr:rowOff>
    </xdr:from>
    <xdr:to>
      <xdr:col>10</xdr:col>
      <xdr:colOff>114300</xdr:colOff>
      <xdr:row>84</xdr:row>
      <xdr:rowOff>59327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130300" y="144317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71863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101254</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35351</xdr:rowOff>
    </xdr:from>
    <xdr:to>
      <xdr:col>55</xdr:col>
      <xdr:colOff>50800</xdr:colOff>
      <xdr:row>84</xdr:row>
      <xdr:rowOff>136951</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4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58228</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28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44039</xdr:rowOff>
    </xdr:from>
    <xdr:to>
      <xdr:col>50</xdr:col>
      <xdr:colOff>165100</xdr:colOff>
      <xdr:row>84</xdr:row>
      <xdr:rowOff>145639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44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86151</xdr:rowOff>
    </xdr:from>
    <xdr:to>
      <xdr:col>55</xdr:col>
      <xdr:colOff>0</xdr:colOff>
      <xdr:row>84</xdr:row>
      <xdr:rowOff>94839</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487951"/>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57389</xdr:rowOff>
    </xdr:from>
    <xdr:to>
      <xdr:col>46</xdr:col>
      <xdr:colOff>38100</xdr:colOff>
      <xdr:row>84</xdr:row>
      <xdr:rowOff>158989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4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94839</xdr:rowOff>
    </xdr:from>
    <xdr:to>
      <xdr:col>50</xdr:col>
      <xdr:colOff>114300</xdr:colOff>
      <xdr:row>84</xdr:row>
      <xdr:rowOff>108189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496639"/>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63743</xdr:rowOff>
    </xdr:from>
    <xdr:to>
      <xdr:col>41</xdr:col>
      <xdr:colOff>101600</xdr:colOff>
      <xdr:row>84</xdr:row>
      <xdr:rowOff>165343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4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108189</xdr:rowOff>
    </xdr:from>
    <xdr:to>
      <xdr:col>45</xdr:col>
      <xdr:colOff>177800</xdr:colOff>
      <xdr:row>84</xdr:row>
      <xdr:rowOff>114543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509989"/>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72934</xdr:rowOff>
    </xdr:from>
    <xdr:to>
      <xdr:col>36</xdr:col>
      <xdr:colOff>165100</xdr:colOff>
      <xdr:row>85</xdr:row>
      <xdr:rowOff>3084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4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114543</xdr:rowOff>
    </xdr:from>
    <xdr:to>
      <xdr:col>41</xdr:col>
      <xdr:colOff>50800</xdr:colOff>
      <xdr:row>84</xdr:row>
      <xdr:rowOff>123734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516343"/>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162166</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2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4066</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23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10420</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2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19611</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2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92348</xdr:rowOff>
    </xdr:from>
    <xdr:to>
      <xdr:col>24</xdr:col>
      <xdr:colOff>114300</xdr:colOff>
      <xdr:row>107</xdr:row>
      <xdr:rowOff>22498</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4584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70775</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100-0000A1010000}"/>
            </a:ext>
          </a:extLst>
        </xdr:cNvPr>
        <xdr:cNvSpPr txBox="1"/>
      </xdr:nvSpPr>
      <xdr:spPr>
        <a:xfrm>
          <a:off x="4673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69487</xdr:rowOff>
    </xdr:from>
    <xdr:to>
      <xdr:col>20</xdr:col>
      <xdr:colOff>38100</xdr:colOff>
      <xdr:row>106</xdr:row>
      <xdr:rowOff>171087</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3746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120287</xdr:rowOff>
    </xdr:from>
    <xdr:to>
      <xdr:col>24</xdr:col>
      <xdr:colOff>63500</xdr:colOff>
      <xdr:row>106</xdr:row>
      <xdr:rowOff>143148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3797300" y="182939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46627</xdr:rowOff>
    </xdr:from>
    <xdr:to>
      <xdr:col>15</xdr:col>
      <xdr:colOff>101600</xdr:colOff>
      <xdr:row>106</xdr:row>
      <xdr:rowOff>148227</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2857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97427</xdr:rowOff>
    </xdr:from>
    <xdr:to>
      <xdr:col>19</xdr:col>
      <xdr:colOff>177800</xdr:colOff>
      <xdr:row>106</xdr:row>
      <xdr:rowOff>120287</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908300" y="182711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23768</xdr:rowOff>
    </xdr:from>
    <xdr:to>
      <xdr:col>10</xdr:col>
      <xdr:colOff>165100</xdr:colOff>
      <xdr:row>106</xdr:row>
      <xdr:rowOff>125368</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68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74568</xdr:rowOff>
    </xdr:from>
    <xdr:to>
      <xdr:col>15</xdr:col>
      <xdr:colOff>50800</xdr:colOff>
      <xdr:row>106</xdr:row>
      <xdr:rowOff>97427</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019300" y="182482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xdr:rowOff>
    </xdr:from>
    <xdr:to>
      <xdr:col>6</xdr:col>
      <xdr:colOff>38100</xdr:colOff>
      <xdr:row>106</xdr:row>
      <xdr:rowOff>102507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079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51707</xdr:rowOff>
    </xdr:from>
    <xdr:to>
      <xdr:col>10</xdr:col>
      <xdr:colOff>114300</xdr:colOff>
      <xdr:row>106</xdr:row>
      <xdr:rowOff>74568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30300" y="182254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76579</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151691</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162214</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139354</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116495</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93634</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16211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532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26862</xdr:rowOff>
    </xdr:from>
    <xdr:to>
      <xdr:col>55</xdr:col>
      <xdr:colOff>50800</xdr:colOff>
      <xdr:row>108</xdr:row>
      <xdr:rowOff>128462</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5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157689</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3313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28600</xdr:rowOff>
    </xdr:from>
    <xdr:to>
      <xdr:col>50</xdr:col>
      <xdr:colOff>165100</xdr:colOff>
      <xdr:row>108</xdr:row>
      <xdr:rowOff>130200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5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77662</xdr:rowOff>
    </xdr:from>
    <xdr:to>
      <xdr:col>55</xdr:col>
      <xdr:colOff>0</xdr:colOff>
      <xdr:row>108</xdr:row>
      <xdr:rowOff>79400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594262"/>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30648</xdr:rowOff>
    </xdr:from>
    <xdr:to>
      <xdr:col>46</xdr:col>
      <xdr:colOff>38100</xdr:colOff>
      <xdr:row>108</xdr:row>
      <xdr:rowOff>132248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5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79400</xdr:rowOff>
    </xdr:from>
    <xdr:to>
      <xdr:col>50</xdr:col>
      <xdr:colOff>114300</xdr:colOff>
      <xdr:row>108</xdr:row>
      <xdr:rowOff>81448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596000"/>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31792</xdr:rowOff>
    </xdr:from>
    <xdr:to>
      <xdr:col>41</xdr:col>
      <xdr:colOff>101600</xdr:colOff>
      <xdr:row>108</xdr:row>
      <xdr:rowOff>133392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5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81448</xdr:rowOff>
    </xdr:from>
    <xdr:to>
      <xdr:col>45</xdr:col>
      <xdr:colOff>177800</xdr:colOff>
      <xdr:row>108</xdr:row>
      <xdr:rowOff>82592</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5980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33350</xdr:rowOff>
    </xdr:from>
    <xdr:to>
      <xdr:col>36</xdr:col>
      <xdr:colOff>165100</xdr:colOff>
      <xdr:row>108</xdr:row>
      <xdr:rowOff>134950</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5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82592</xdr:rowOff>
    </xdr:from>
    <xdr:to>
      <xdr:col>41</xdr:col>
      <xdr:colOff>50800</xdr:colOff>
      <xdr:row>108</xdr:row>
      <xdr:rowOff>84150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599192"/>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139285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281505" y="1865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154702</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05205" y="18671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145383</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16205" y="18661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141606</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27205" y="18658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146727</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281505" y="18320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148775</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8322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149919</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16205" y="18323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151477</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27205" y="18325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106680</xdr:rowOff>
    </xdr:from>
    <xdr:to>
      <xdr:col>85</xdr:col>
      <xdr:colOff>177800</xdr:colOff>
      <xdr:row>38</xdr:row>
      <xdr:rowOff>36830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85107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73660</xdr:rowOff>
    </xdr:from>
    <xdr:to>
      <xdr:col>81</xdr:col>
      <xdr:colOff>101600</xdr:colOff>
      <xdr:row>38</xdr:row>
      <xdr:rowOff>3810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124460</xdr:rowOff>
    </xdr:from>
    <xdr:to>
      <xdr:col>85</xdr:col>
      <xdr:colOff>127000</xdr:colOff>
      <xdr:row>37</xdr:row>
      <xdr:rowOff>157480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81300" y="646811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39370</xdr:rowOff>
    </xdr:from>
    <xdr:to>
      <xdr:col>76</xdr:col>
      <xdr:colOff>165100</xdr:colOff>
      <xdr:row>37</xdr:row>
      <xdr:rowOff>140970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90170</xdr:rowOff>
    </xdr:from>
    <xdr:to>
      <xdr:col>81</xdr:col>
      <xdr:colOff>50800</xdr:colOff>
      <xdr:row>37</xdr:row>
      <xdr:rowOff>124460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6433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90170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3703300" y="640080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143510</xdr:rowOff>
    </xdr:from>
    <xdr:to>
      <xdr:col>67</xdr:col>
      <xdr:colOff>101600</xdr:colOff>
      <xdr:row>37</xdr:row>
      <xdr:rowOff>73660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22860</xdr:rowOff>
    </xdr:from>
    <xdr:to>
      <xdr:col>71</xdr:col>
      <xdr:colOff>177800</xdr:colOff>
      <xdr:row>37</xdr:row>
      <xdr:rowOff>57150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814300" y="636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166387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1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100-00003A020000}"/>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100-00003C020000}"/>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100-00003E020000}"/>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92151</xdr:rowOff>
    </xdr:from>
    <xdr:to>
      <xdr:col>116</xdr:col>
      <xdr:colOff>114300</xdr:colOff>
      <xdr:row>41</xdr:row>
      <xdr:rowOff>22301</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2110700" y="69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7078</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100-00004A020000}"/>
            </a:ext>
          </a:extLst>
        </xdr:cNvPr>
        <xdr:cNvSpPr txBox="1"/>
      </xdr:nvSpPr>
      <xdr:spPr>
        <a:xfrm>
          <a:off x="22199600" y="68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95809</xdr:rowOff>
    </xdr:from>
    <xdr:to>
      <xdr:col>112</xdr:col>
      <xdr:colOff>38100</xdr:colOff>
      <xdr:row>41</xdr:row>
      <xdr:rowOff>25959</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1272500" y="69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142951</xdr:rowOff>
    </xdr:from>
    <xdr:to>
      <xdr:col>116</xdr:col>
      <xdr:colOff>63500</xdr:colOff>
      <xdr:row>40</xdr:row>
      <xdr:rowOff>146609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1323300" y="700095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100381</xdr:rowOff>
    </xdr:from>
    <xdr:to>
      <xdr:col>107</xdr:col>
      <xdr:colOff>101600</xdr:colOff>
      <xdr:row>41</xdr:row>
      <xdr:rowOff>30531</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0383500" y="6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146609</xdr:rowOff>
    </xdr:from>
    <xdr:to>
      <xdr:col>111</xdr:col>
      <xdr:colOff>177800</xdr:colOff>
      <xdr:row>40</xdr:row>
      <xdr:rowOff>151181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0434300" y="700460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151181</xdr:rowOff>
    </xdr:from>
    <xdr:to>
      <xdr:col>107</xdr:col>
      <xdr:colOff>50800</xdr:colOff>
      <xdr:row>40</xdr:row>
      <xdr:rowOff>153924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45300" y="700918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105867</xdr:rowOff>
    </xdr:from>
    <xdr:to>
      <xdr:col>98</xdr:col>
      <xdr:colOff>38100</xdr:colOff>
      <xdr:row>41</xdr:row>
      <xdr:rowOff>36017</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8605500" y="69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40</xdr:row>
      <xdr:rowOff>156667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8656300" y="701192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17086</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704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21658</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705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27144</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70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1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学校施設】&#10;有形固定資産減価償却率最小値テキスト">
          <a:extLst>
            <a:ext uri="{FF2B5EF4-FFF2-40B4-BE49-F238E27FC236}">
              <a16:creationId xmlns:a16="http://schemas.microsoft.com/office/drawing/2014/main" id="{00000000-0008-0000-01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100-000076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100-000078020000}"/>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6268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100-000084020000}"/>
            </a:ext>
          </a:extLst>
        </xdr:cNvPr>
        <xdr:cNvSpPr txBox="1"/>
      </xdr:nvSpPr>
      <xdr:spPr>
        <a:xfrm>
          <a:off x="16357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57</xdr:row>
      <xdr:rowOff>45720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5481300" y="97536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xdr:rowOff>
    </xdr:from>
    <xdr:to>
      <xdr:col>76</xdr:col>
      <xdr:colOff>165100</xdr:colOff>
      <xdr:row>56</xdr:row>
      <xdr:rowOff>102235</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4541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51435</xdr:rowOff>
    </xdr:from>
    <xdr:to>
      <xdr:col>81</xdr:col>
      <xdr:colOff>50800</xdr:colOff>
      <xdr:row>56</xdr:row>
      <xdr:rowOff>152400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4592300" y="965263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71120</xdr:rowOff>
    </xdr:from>
    <xdr:to>
      <xdr:col>72</xdr:col>
      <xdr:colOff>38100</xdr:colOff>
      <xdr:row>56</xdr:row>
      <xdr:rowOff>1270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3652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121920</xdr:rowOff>
    </xdr:from>
    <xdr:to>
      <xdr:col>76</xdr:col>
      <xdr:colOff>114300</xdr:colOff>
      <xdr:row>56</xdr:row>
      <xdr:rowOff>51435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3703300" y="955167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141605</xdr:rowOff>
    </xdr:from>
    <xdr:to>
      <xdr:col>67</xdr:col>
      <xdr:colOff>101600</xdr:colOff>
      <xdr:row>55</xdr:row>
      <xdr:rowOff>71755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27635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20955</xdr:rowOff>
    </xdr:from>
    <xdr:to>
      <xdr:col>71</xdr:col>
      <xdr:colOff>177800</xdr:colOff>
      <xdr:row>55</xdr:row>
      <xdr:rowOff>121920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814300" y="94507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118762</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17797</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88282</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153416</xdr:rowOff>
    </xdr:from>
    <xdr:to>
      <xdr:col>116</xdr:col>
      <xdr:colOff>114300</xdr:colOff>
      <xdr:row>63</xdr:row>
      <xdr:rowOff>83566</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131843</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158369</xdr:rowOff>
    </xdr:from>
    <xdr:to>
      <xdr:col>112</xdr:col>
      <xdr:colOff>38100</xdr:colOff>
      <xdr:row>63</xdr:row>
      <xdr:rowOff>88519</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78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32766</xdr:rowOff>
    </xdr:from>
    <xdr:to>
      <xdr:col>116</xdr:col>
      <xdr:colOff>63500</xdr:colOff>
      <xdr:row>63</xdr:row>
      <xdr:rowOff>37719</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83411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164236</xdr:rowOff>
    </xdr:from>
    <xdr:to>
      <xdr:col>107</xdr:col>
      <xdr:colOff>101600</xdr:colOff>
      <xdr:row>63</xdr:row>
      <xdr:rowOff>94386</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7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37719</xdr:rowOff>
    </xdr:from>
    <xdr:to>
      <xdr:col>111</xdr:col>
      <xdr:colOff>177800</xdr:colOff>
      <xdr:row>63</xdr:row>
      <xdr:rowOff>43586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839069"/>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167589</xdr:rowOff>
    </xdr:from>
    <xdr:to>
      <xdr:col>102</xdr:col>
      <xdr:colOff>165100</xdr:colOff>
      <xdr:row>63</xdr:row>
      <xdr:rowOff>97739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7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43586</xdr:rowOff>
    </xdr:from>
    <xdr:to>
      <xdr:col>107</xdr:col>
      <xdr:colOff>50800</xdr:colOff>
      <xdr:row>63</xdr:row>
      <xdr:rowOff>46939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84493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xdr:rowOff>
    </xdr:from>
    <xdr:to>
      <xdr:col>98</xdr:col>
      <xdr:colOff>38100</xdr:colOff>
      <xdr:row>63</xdr:row>
      <xdr:rowOff>101930</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8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46939</xdr:rowOff>
    </xdr:from>
    <xdr:to>
      <xdr:col>102</xdr:col>
      <xdr:colOff>114300</xdr:colOff>
      <xdr:row>63</xdr:row>
      <xdr:rowOff>51130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8656300" y="108482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79646</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1088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85513</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1088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88866</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8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93057</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8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380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62230</xdr:rowOff>
    </xdr:from>
    <xdr:to>
      <xdr:col>76</xdr:col>
      <xdr:colOff>165100</xdr:colOff>
      <xdr:row>80</xdr:row>
      <xdr:rowOff>163830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37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48261</xdr:rowOff>
    </xdr:from>
    <xdr:to>
      <xdr:col>72</xdr:col>
      <xdr:colOff>38100</xdr:colOff>
      <xdr:row>79</xdr:row>
      <xdr:rowOff>149861</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359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26670</xdr:rowOff>
    </xdr:from>
    <xdr:to>
      <xdr:col>67</xdr:col>
      <xdr:colOff>101600</xdr:colOff>
      <xdr:row>79</xdr:row>
      <xdr:rowOff>128270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27635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43180</xdr:rowOff>
    </xdr:from>
    <xdr:to>
      <xdr:col>85</xdr:col>
      <xdr:colOff>177800</xdr:colOff>
      <xdr:row>83</xdr:row>
      <xdr:rowOff>144780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62687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21607</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100-0000F6020000}"/>
            </a:ext>
          </a:extLst>
        </xdr:cNvPr>
        <xdr:cNvSpPr txBox="1"/>
      </xdr:nvSpPr>
      <xdr:spPr>
        <a:xfrm>
          <a:off x="16357600"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26670</xdr:rowOff>
    </xdr:from>
    <xdr:to>
      <xdr:col>81</xdr:col>
      <xdr:colOff>101600</xdr:colOff>
      <xdr:row>83</xdr:row>
      <xdr:rowOff>128270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5430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77470</xdr:rowOff>
    </xdr:from>
    <xdr:to>
      <xdr:col>85</xdr:col>
      <xdr:colOff>127000</xdr:colOff>
      <xdr:row>83</xdr:row>
      <xdr:rowOff>93980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5481300" y="1430782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74930</xdr:rowOff>
    </xdr:from>
    <xdr:to>
      <xdr:col>76</xdr:col>
      <xdr:colOff>165100</xdr:colOff>
      <xdr:row>85</xdr:row>
      <xdr:rowOff>5080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541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77470</xdr:rowOff>
    </xdr:from>
    <xdr:to>
      <xdr:col>81</xdr:col>
      <xdr:colOff>50800</xdr:colOff>
      <xdr:row>84</xdr:row>
      <xdr:rowOff>125730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4592300" y="1430782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68580</xdr:rowOff>
    </xdr:from>
    <xdr:to>
      <xdr:col>72</xdr:col>
      <xdr:colOff>38100</xdr:colOff>
      <xdr:row>84</xdr:row>
      <xdr:rowOff>170180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652500" y="144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119380</xdr:rowOff>
    </xdr:from>
    <xdr:to>
      <xdr:col>76</xdr:col>
      <xdr:colOff>114300</xdr:colOff>
      <xdr:row>84</xdr:row>
      <xdr:rowOff>125730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3703300" y="145211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119380</xdr:rowOff>
    </xdr:from>
    <xdr:to>
      <xdr:col>71</xdr:col>
      <xdr:colOff>177800</xdr:colOff>
      <xdr:row>85</xdr:row>
      <xdr:rowOff>31750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2814300" y="14521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100-0000FF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8907</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100-000000030000}"/>
            </a:ext>
          </a:extLst>
        </xdr:cNvPr>
        <xdr:cNvSpPr txBox="1"/>
      </xdr:nvSpPr>
      <xdr:spPr>
        <a:xfrm>
          <a:off x="143897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100-000001030000}"/>
            </a:ext>
          </a:extLst>
        </xdr:cNvPr>
        <xdr:cNvSpPr txBox="1"/>
      </xdr:nvSpPr>
      <xdr:spPr>
        <a:xfrm>
          <a:off x="13500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144797</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100-000002030000}"/>
            </a:ext>
          </a:extLst>
        </xdr:cNvPr>
        <xdr:cNvSpPr txBox="1"/>
      </xdr:nvSpPr>
      <xdr:spPr>
        <a:xfrm>
          <a:off x="12611744"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119397</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434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167657</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161307</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456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774" name="n_4mainValue【児童館】&#10;有形固定資産減価償却率">
          <a:extLst>
            <a:ext uri="{FF2B5EF4-FFF2-40B4-BE49-F238E27FC236}">
              <a16:creationId xmlns:a16="http://schemas.microsoft.com/office/drawing/2014/main" id="{00000000-0008-0000-0100-000006030000}"/>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00000000-0008-0000-01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flipV="1">
          <a:off x="22160864" y="13491211"/>
          <a:ext cx="0" cy="115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797" name="【児童館】&#10;一人当たり面積最小値テキスト">
          <a:extLst>
            <a:ext uri="{FF2B5EF4-FFF2-40B4-BE49-F238E27FC236}">
              <a16:creationId xmlns:a16="http://schemas.microsoft.com/office/drawing/2014/main" id="{00000000-0008-0000-0100-00001D030000}"/>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99" name="【児童館】&#10;一人当たり面積最大値テキスト">
          <a:extLst>
            <a:ext uri="{FF2B5EF4-FFF2-40B4-BE49-F238E27FC236}">
              <a16:creationId xmlns:a16="http://schemas.microsoft.com/office/drawing/2014/main" id="{00000000-0008-0000-0100-00001F030000}"/>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30751</xdr:rowOff>
    </xdr:from>
    <xdr:ext cx="469744" cy="259045"/>
    <xdr:sp macro="" textlink="">
      <xdr:nvSpPr>
        <xdr:cNvPr id="801" name="【児童館】&#10;一人当たり面積平均値テキスト">
          <a:extLst>
            <a:ext uri="{FF2B5EF4-FFF2-40B4-BE49-F238E27FC236}">
              <a16:creationId xmlns:a16="http://schemas.microsoft.com/office/drawing/2014/main" id="{00000000-0008-0000-0100-000021030000}"/>
            </a:ext>
          </a:extLst>
        </xdr:cNvPr>
        <xdr:cNvSpPr txBox="1"/>
      </xdr:nvSpPr>
      <xdr:spPr>
        <a:xfrm>
          <a:off x="22199600" y="1426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21107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1272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71882</xdr:rowOff>
    </xdr:from>
    <xdr:to>
      <xdr:col>107</xdr:col>
      <xdr:colOff>101600</xdr:colOff>
      <xdr:row>85</xdr:row>
      <xdr:rowOff>2032</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0383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80535</xdr:rowOff>
    </xdr:from>
    <xdr:ext cx="469744" cy="259045"/>
    <xdr:sp macro="" textlink="">
      <xdr:nvSpPr>
        <xdr:cNvPr id="813" name="【児童館】&#10;一人当たり面積該当値テキスト">
          <a:extLst>
            <a:ext uri="{FF2B5EF4-FFF2-40B4-BE49-F238E27FC236}">
              <a16:creationId xmlns:a16="http://schemas.microsoft.com/office/drawing/2014/main" id="{00000000-0008-0000-0100-00002D030000}"/>
            </a:ext>
          </a:extLst>
        </xdr:cNvPr>
        <xdr:cNvSpPr txBox="1"/>
      </xdr:nvSpPr>
      <xdr:spPr>
        <a:xfrm>
          <a:off x="22199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0434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9494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56387</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19545300" y="1462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56387</xdr:rowOff>
    </xdr:from>
    <xdr:to>
      <xdr:col>102</xdr:col>
      <xdr:colOff>114300</xdr:colOff>
      <xdr:row>85</xdr:row>
      <xdr:rowOff>58674</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8656300" y="1462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148862</xdr:rowOff>
    </xdr:from>
    <xdr:ext cx="469744" cy="259045"/>
    <xdr:sp macro="" textlink="">
      <xdr:nvSpPr>
        <xdr:cNvPr id="822" name="n_1aveValue【児童館】&#10;一人当たり面積">
          <a:extLst>
            <a:ext uri="{FF2B5EF4-FFF2-40B4-BE49-F238E27FC236}">
              <a16:creationId xmlns:a16="http://schemas.microsoft.com/office/drawing/2014/main" id="{00000000-0008-0000-0100-000036030000}"/>
            </a:ext>
          </a:extLst>
        </xdr:cNvPr>
        <xdr:cNvSpPr txBox="1"/>
      </xdr:nvSpPr>
      <xdr:spPr>
        <a:xfrm>
          <a:off x="21075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18559</xdr:rowOff>
    </xdr:from>
    <xdr:ext cx="469744" cy="259045"/>
    <xdr:sp macro="" textlink="">
      <xdr:nvSpPr>
        <xdr:cNvPr id="823" name="n_2aveValue【児童館】&#10;一人当たり面積">
          <a:extLst>
            <a:ext uri="{FF2B5EF4-FFF2-40B4-BE49-F238E27FC236}">
              <a16:creationId xmlns:a16="http://schemas.microsoft.com/office/drawing/2014/main" id="{00000000-0008-0000-0100-000037030000}"/>
            </a:ext>
          </a:extLst>
        </xdr:cNvPr>
        <xdr:cNvSpPr txBox="1"/>
      </xdr:nvSpPr>
      <xdr:spPr>
        <a:xfrm>
          <a:off x="20199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824" name="n_3aveValue【児童館】&#10;一人当たり面積">
          <a:extLst>
            <a:ext uri="{FF2B5EF4-FFF2-40B4-BE49-F238E27FC236}">
              <a16:creationId xmlns:a16="http://schemas.microsoft.com/office/drawing/2014/main" id="{00000000-0008-0000-0100-000038030000}"/>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825" name="n_4aveValue【児童館】&#10;一人当たり面積">
          <a:extLst>
            <a:ext uri="{FF2B5EF4-FFF2-40B4-BE49-F238E27FC236}">
              <a16:creationId xmlns:a16="http://schemas.microsoft.com/office/drawing/2014/main" id="{00000000-0008-0000-0100-00003903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26" name="n_1mainValue【児童館】&#10;一人当たり面積">
          <a:extLst>
            <a:ext uri="{FF2B5EF4-FFF2-40B4-BE49-F238E27FC236}">
              <a16:creationId xmlns:a16="http://schemas.microsoft.com/office/drawing/2014/main" id="{00000000-0008-0000-0100-00003A03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27" name="n_2mainValue【児童館】&#10;一人当たり面積">
          <a:extLst>
            <a:ext uri="{FF2B5EF4-FFF2-40B4-BE49-F238E27FC236}">
              <a16:creationId xmlns:a16="http://schemas.microsoft.com/office/drawing/2014/main" id="{00000000-0008-0000-0100-00003B030000}"/>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828" name="n_3mainValue【児童館】&#10;一人当たり面積">
          <a:extLst>
            <a:ext uri="{FF2B5EF4-FFF2-40B4-BE49-F238E27FC236}">
              <a16:creationId xmlns:a16="http://schemas.microsoft.com/office/drawing/2014/main" id="{00000000-0008-0000-0100-00003C03000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29" name="n_4mainValue【児童館】&#10;一人当たり面積">
          <a:extLst>
            <a:ext uri="{FF2B5EF4-FFF2-40B4-BE49-F238E27FC236}">
              <a16:creationId xmlns:a16="http://schemas.microsoft.com/office/drawing/2014/main" id="{00000000-0008-0000-0100-00003D030000}"/>
            </a:ext>
          </a:extLst>
        </xdr:cNvPr>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00000000-0008-0000-01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5" name="【公民館】&#10;有形固定資産減価償却率最小値テキスト">
          <a:extLst>
            <a:ext uri="{FF2B5EF4-FFF2-40B4-BE49-F238E27FC236}">
              <a16:creationId xmlns:a16="http://schemas.microsoft.com/office/drawing/2014/main" id="{00000000-0008-0000-0100-000057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857" name="【公民館】&#10;有形固定資産減価償却率最大値テキスト">
          <a:extLst>
            <a:ext uri="{FF2B5EF4-FFF2-40B4-BE49-F238E27FC236}">
              <a16:creationId xmlns:a16="http://schemas.microsoft.com/office/drawing/2014/main" id="{00000000-0008-0000-0100-00005903000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859" name="【公民館】&#10;有形固定資産減価償却率平均値テキスト">
          <a:extLst>
            <a:ext uri="{FF2B5EF4-FFF2-40B4-BE49-F238E27FC236}">
              <a16:creationId xmlns:a16="http://schemas.microsoft.com/office/drawing/2014/main" id="{00000000-0008-0000-0100-00005B03000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74930</xdr:rowOff>
    </xdr:from>
    <xdr:to>
      <xdr:col>85</xdr:col>
      <xdr:colOff>177800</xdr:colOff>
      <xdr:row>108</xdr:row>
      <xdr:rowOff>5080</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6268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53357</xdr:rowOff>
    </xdr:from>
    <xdr:ext cx="405111" cy="259045"/>
    <xdr:sp macro="" textlink="">
      <xdr:nvSpPr>
        <xdr:cNvPr id="871" name="【公民館】&#10;有形固定資産減価償却率該当値テキスト">
          <a:extLst>
            <a:ext uri="{FF2B5EF4-FFF2-40B4-BE49-F238E27FC236}">
              <a16:creationId xmlns:a16="http://schemas.microsoft.com/office/drawing/2014/main" id="{00000000-0008-0000-0100-000067030000}"/>
            </a:ext>
          </a:extLst>
        </xdr:cNvPr>
        <xdr:cNvSpPr txBox="1"/>
      </xdr:nvSpPr>
      <xdr:spPr>
        <a:xfrm>
          <a:off x="163576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63500</xdr:rowOff>
    </xdr:from>
    <xdr:to>
      <xdr:col>81</xdr:col>
      <xdr:colOff>101600</xdr:colOff>
      <xdr:row>107</xdr:row>
      <xdr:rowOff>165100</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543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114300</xdr:rowOff>
    </xdr:from>
    <xdr:to>
      <xdr:col>85</xdr:col>
      <xdr:colOff>127000</xdr:colOff>
      <xdr:row>107</xdr:row>
      <xdr:rowOff>125730</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5481300" y="18459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52070</xdr:rowOff>
    </xdr:from>
    <xdr:to>
      <xdr:col>76</xdr:col>
      <xdr:colOff>165100</xdr:colOff>
      <xdr:row>107</xdr:row>
      <xdr:rowOff>153670</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454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102870</xdr:rowOff>
    </xdr:from>
    <xdr:to>
      <xdr:col>81</xdr:col>
      <xdr:colOff>50800</xdr:colOff>
      <xdr:row>107</xdr:row>
      <xdr:rowOff>114300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4592300" y="18448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40639</xdr:rowOff>
    </xdr:from>
    <xdr:to>
      <xdr:col>72</xdr:col>
      <xdr:colOff>38100</xdr:colOff>
      <xdr:row>107</xdr:row>
      <xdr:rowOff>142239</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365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91439</xdr:rowOff>
    </xdr:from>
    <xdr:to>
      <xdr:col>76</xdr:col>
      <xdr:colOff>114300</xdr:colOff>
      <xdr:row>107</xdr:row>
      <xdr:rowOff>102870</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3703300" y="18436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27305</xdr:rowOff>
    </xdr:from>
    <xdr:to>
      <xdr:col>67</xdr:col>
      <xdr:colOff>101600</xdr:colOff>
      <xdr:row>107</xdr:row>
      <xdr:rowOff>128905</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2763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78105</xdr:rowOff>
    </xdr:from>
    <xdr:to>
      <xdr:col>71</xdr:col>
      <xdr:colOff>177800</xdr:colOff>
      <xdr:row>107</xdr:row>
      <xdr:rowOff>91439</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2814300" y="184232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880" name="n_1aveValue【公民館】&#10;有形固定資産減価償却率">
          <a:extLst>
            <a:ext uri="{FF2B5EF4-FFF2-40B4-BE49-F238E27FC236}">
              <a16:creationId xmlns:a16="http://schemas.microsoft.com/office/drawing/2014/main" id="{00000000-0008-0000-0100-00007003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881" name="n_2aveValue【公民館】&#10;有形固定資産減価償却率">
          <a:extLst>
            <a:ext uri="{FF2B5EF4-FFF2-40B4-BE49-F238E27FC236}">
              <a16:creationId xmlns:a16="http://schemas.microsoft.com/office/drawing/2014/main" id="{00000000-0008-0000-0100-000071030000}"/>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882" name="n_3aveValue【公民館】&#10;有形固定資産減価償却率">
          <a:extLst>
            <a:ext uri="{FF2B5EF4-FFF2-40B4-BE49-F238E27FC236}">
              <a16:creationId xmlns:a16="http://schemas.microsoft.com/office/drawing/2014/main" id="{00000000-0008-0000-0100-00007203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883" name="n_4aveValue【公民館】&#10;有形固定資産減価償却率">
          <a:extLst>
            <a:ext uri="{FF2B5EF4-FFF2-40B4-BE49-F238E27FC236}">
              <a16:creationId xmlns:a16="http://schemas.microsoft.com/office/drawing/2014/main" id="{00000000-0008-0000-0100-000073030000}"/>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156227</xdr:rowOff>
    </xdr:from>
    <xdr:ext cx="405111" cy="259045"/>
    <xdr:sp macro="" textlink="">
      <xdr:nvSpPr>
        <xdr:cNvPr id="884" name="n_1main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144797</xdr:rowOff>
    </xdr:from>
    <xdr:ext cx="405111" cy="259045"/>
    <xdr:sp macro="" textlink="">
      <xdr:nvSpPr>
        <xdr:cNvPr id="885" name="n_2main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133366</xdr:rowOff>
    </xdr:from>
    <xdr:ext cx="405111" cy="259045"/>
    <xdr:sp macro="" textlink="">
      <xdr:nvSpPr>
        <xdr:cNvPr id="886" name="n_3main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120032</xdr:rowOff>
    </xdr:from>
    <xdr:ext cx="405111" cy="259045"/>
    <xdr:sp macro="" textlink="">
      <xdr:nvSpPr>
        <xdr:cNvPr id="887" name="n_4main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00000000-0008-0000-01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912" name="【公民館】&#10;一人当たり面積最小値テキスト">
          <a:extLst>
            <a:ext uri="{FF2B5EF4-FFF2-40B4-BE49-F238E27FC236}">
              <a16:creationId xmlns:a16="http://schemas.microsoft.com/office/drawing/2014/main" id="{00000000-0008-0000-0100-000090030000}"/>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4" name="【公民館】&#10;一人当たり面積最大値テキスト">
          <a:extLst>
            <a:ext uri="{FF2B5EF4-FFF2-40B4-BE49-F238E27FC236}">
              <a16:creationId xmlns:a16="http://schemas.microsoft.com/office/drawing/2014/main" id="{00000000-0008-0000-0100-000092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916" name="【公民館】&#10;一人当たり面積平均値テキスト">
          <a:extLst>
            <a:ext uri="{FF2B5EF4-FFF2-40B4-BE49-F238E27FC236}">
              <a16:creationId xmlns:a16="http://schemas.microsoft.com/office/drawing/2014/main" id="{00000000-0008-0000-0100-000094030000}"/>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156845</xdr:rowOff>
    </xdr:from>
    <xdr:to>
      <xdr:col>116</xdr:col>
      <xdr:colOff>114300</xdr:colOff>
      <xdr:row>108</xdr:row>
      <xdr:rowOff>86995</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2110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90695</xdr:rowOff>
    </xdr:from>
    <xdr:ext cx="469744" cy="259045"/>
    <xdr:sp macro="" textlink="">
      <xdr:nvSpPr>
        <xdr:cNvPr id="928" name="【公民館】&#10;一人当たり面積該当値テキスト">
          <a:extLst>
            <a:ext uri="{FF2B5EF4-FFF2-40B4-BE49-F238E27FC236}">
              <a16:creationId xmlns:a16="http://schemas.microsoft.com/office/drawing/2014/main" id="{00000000-0008-0000-0100-0000A0030000}"/>
            </a:ext>
          </a:extLst>
        </xdr:cNvPr>
        <xdr:cNvSpPr txBox="1"/>
      </xdr:nvSpPr>
      <xdr:spPr>
        <a:xfrm>
          <a:off x="22199600"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159513</xdr:rowOff>
    </xdr:from>
    <xdr:to>
      <xdr:col>112</xdr:col>
      <xdr:colOff>38100</xdr:colOff>
      <xdr:row>108</xdr:row>
      <xdr:rowOff>89663</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1272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36195</xdr:rowOff>
    </xdr:from>
    <xdr:to>
      <xdr:col>116</xdr:col>
      <xdr:colOff>63500</xdr:colOff>
      <xdr:row>108</xdr:row>
      <xdr:rowOff>38863</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flipV="1">
          <a:off x="21323300" y="1855279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162750</xdr:rowOff>
    </xdr:from>
    <xdr:to>
      <xdr:col>107</xdr:col>
      <xdr:colOff>101600</xdr:colOff>
      <xdr:row>108</xdr:row>
      <xdr:rowOff>92900</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0383500" y="185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38863</xdr:rowOff>
    </xdr:from>
    <xdr:to>
      <xdr:col>111</xdr:col>
      <xdr:colOff>177800</xdr:colOff>
      <xdr:row>108</xdr:row>
      <xdr:rowOff>42100</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20434300" y="18555463"/>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164464</xdr:rowOff>
    </xdr:from>
    <xdr:to>
      <xdr:col>102</xdr:col>
      <xdr:colOff>165100</xdr:colOff>
      <xdr:row>108</xdr:row>
      <xdr:rowOff>94614</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9494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42100</xdr:rowOff>
    </xdr:from>
    <xdr:to>
      <xdr:col>107</xdr:col>
      <xdr:colOff>50800</xdr:colOff>
      <xdr:row>108</xdr:row>
      <xdr:rowOff>43814</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19545300" y="1855870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166751</xdr:rowOff>
    </xdr:from>
    <xdr:to>
      <xdr:col>98</xdr:col>
      <xdr:colOff>38100</xdr:colOff>
      <xdr:row>108</xdr:row>
      <xdr:rowOff>96901</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18605500" y="18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43814</xdr:rowOff>
    </xdr:from>
    <xdr:to>
      <xdr:col>102</xdr:col>
      <xdr:colOff>114300</xdr:colOff>
      <xdr:row>108</xdr:row>
      <xdr:rowOff>46101</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18656300" y="1856041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937" name="n_1aveValue【公民館】&#10;一人当たり面積">
          <a:extLst>
            <a:ext uri="{FF2B5EF4-FFF2-40B4-BE49-F238E27FC236}">
              <a16:creationId xmlns:a16="http://schemas.microsoft.com/office/drawing/2014/main" id="{00000000-0008-0000-0100-0000A9030000}"/>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938" name="n_2aveValue【公民館】&#10;一人当たり面積">
          <a:extLst>
            <a:ext uri="{FF2B5EF4-FFF2-40B4-BE49-F238E27FC236}">
              <a16:creationId xmlns:a16="http://schemas.microsoft.com/office/drawing/2014/main" id="{00000000-0008-0000-0100-0000AA030000}"/>
            </a:ext>
          </a:extLst>
        </xdr:cNvPr>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939" name="n_3aveValue【公民館】&#10;一人当たり面積">
          <a:extLst>
            <a:ext uri="{FF2B5EF4-FFF2-40B4-BE49-F238E27FC236}">
              <a16:creationId xmlns:a16="http://schemas.microsoft.com/office/drawing/2014/main" id="{00000000-0008-0000-0100-0000AB030000}"/>
            </a:ext>
          </a:extLst>
        </xdr:cNvPr>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940" name="n_4aveValue【公民館】&#10;一人当たり面積">
          <a:extLst>
            <a:ext uri="{FF2B5EF4-FFF2-40B4-BE49-F238E27FC236}">
              <a16:creationId xmlns:a16="http://schemas.microsoft.com/office/drawing/2014/main" id="{00000000-0008-0000-0100-0000AC030000}"/>
            </a:ext>
          </a:extLst>
        </xdr:cNvPr>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80790</xdr:rowOff>
    </xdr:from>
    <xdr:ext cx="469744" cy="259045"/>
    <xdr:sp macro="" textlink="">
      <xdr:nvSpPr>
        <xdr:cNvPr id="941" name="n_1mainValue【公民館】&#10;一人当たり面積">
          <a:extLst>
            <a:ext uri="{FF2B5EF4-FFF2-40B4-BE49-F238E27FC236}">
              <a16:creationId xmlns:a16="http://schemas.microsoft.com/office/drawing/2014/main" id="{00000000-0008-0000-0100-0000AD030000}"/>
            </a:ext>
          </a:extLst>
        </xdr:cNvPr>
        <xdr:cNvSpPr txBox="1"/>
      </xdr:nvSpPr>
      <xdr:spPr>
        <a:xfrm>
          <a:off x="21075727"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84027</xdr:rowOff>
    </xdr:from>
    <xdr:ext cx="469744" cy="259045"/>
    <xdr:sp macro="" textlink="">
      <xdr:nvSpPr>
        <xdr:cNvPr id="942" name="n_2mainValue【公民館】&#10;一人当たり面積">
          <a:extLst>
            <a:ext uri="{FF2B5EF4-FFF2-40B4-BE49-F238E27FC236}">
              <a16:creationId xmlns:a16="http://schemas.microsoft.com/office/drawing/2014/main" id="{00000000-0008-0000-0100-0000AE030000}"/>
            </a:ext>
          </a:extLst>
        </xdr:cNvPr>
        <xdr:cNvSpPr txBox="1"/>
      </xdr:nvSpPr>
      <xdr:spPr>
        <a:xfrm>
          <a:off x="20199427" y="1860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85741</xdr:rowOff>
    </xdr:from>
    <xdr:ext cx="469744" cy="259045"/>
    <xdr:sp macro="" textlink="">
      <xdr:nvSpPr>
        <xdr:cNvPr id="943" name="n_3mainValue【公民館】&#10;一人当たり面積">
          <a:extLst>
            <a:ext uri="{FF2B5EF4-FFF2-40B4-BE49-F238E27FC236}">
              <a16:creationId xmlns:a16="http://schemas.microsoft.com/office/drawing/2014/main" id="{00000000-0008-0000-0100-0000AF030000}"/>
            </a:ext>
          </a:extLst>
        </xdr:cNvPr>
        <xdr:cNvSpPr txBox="1"/>
      </xdr:nvSpPr>
      <xdr:spPr>
        <a:xfrm>
          <a:off x="193104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88028</xdr:rowOff>
    </xdr:from>
    <xdr:ext cx="469744" cy="259045"/>
    <xdr:sp macro="" textlink="">
      <xdr:nvSpPr>
        <xdr:cNvPr id="944" name="n_4mainValue【公民館】&#10;一人当たり面積">
          <a:extLst>
            <a:ext uri="{FF2B5EF4-FFF2-40B4-BE49-F238E27FC236}">
              <a16:creationId xmlns:a16="http://schemas.microsoft.com/office/drawing/2014/main" id="{00000000-0008-0000-0100-0000B0030000}"/>
            </a:ext>
          </a:extLst>
        </xdr:cNvPr>
        <xdr:cNvSpPr txBox="1"/>
      </xdr:nvSpPr>
      <xdr:spPr>
        <a:xfrm>
          <a:off x="18421427" y="186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1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特性上、道路、橋りょう・トンネルの一人あたり有形固定資産（延長）が低く減価償却率も低い状況となっていますが、一方で港湾・漁港は一人あたり資産が非常に多い状況と言えます。港湾・漁港の減価償却率が非常に高い状況であったの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年度から更新整備を行いました。また、令和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年度から新規護岸の整備工事を行っています。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公営住宅については、民間の賃貸住宅が少ない事情もあり人口に比べ一人当たり面積が多く、また老朽化が進んでいるため毎年度改善事業を行っており、平成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年度からは減価償却率が改善されています。</a:t>
          </a:r>
        </a:p>
        <a:p>
          <a:r>
            <a:rPr kumimoji="1" lang="ja-JP" altLang="en-US" sz="1300">
              <a:latin typeface="ＭＳ Ｐゴシック" panose="020B0600070205080204" pitchFamily="50" charset="-128"/>
              <a:ea typeface="ＭＳ Ｐゴシック" panose="020B0600070205080204" pitchFamily="50" charset="-128"/>
            </a:rPr>
            <a:t>　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年度からの改修・増築工事が完了したため減価償却率、一人当たり面積が大きく改善されその後悪化しています。また、学校については平成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年度に新校舎が完成したため、類似団体平均と比較し減価償却率が大きく下回っています。</a:t>
          </a:r>
        </a:p>
        <a:p>
          <a:r>
            <a:rPr kumimoji="1" lang="ja-JP" altLang="en-US" sz="1300">
              <a:latin typeface="ＭＳ Ｐゴシック" panose="020B0600070205080204" pitchFamily="50" charset="-128"/>
              <a:ea typeface="ＭＳ Ｐゴシック" panose="020B0600070205080204" pitchFamily="50" charset="-128"/>
            </a:rPr>
            <a:t>　児童館については、減価償却率が非常に高かったため、令和元年度から改修を行い、減価償却率が下がっています。</a:t>
          </a:r>
        </a:p>
        <a:p>
          <a:r>
            <a:rPr kumimoji="1" lang="ja-JP" altLang="en-US" sz="1300">
              <a:latin typeface="ＭＳ Ｐゴシック" panose="020B0600070205080204" pitchFamily="50" charset="-128"/>
              <a:ea typeface="ＭＳ Ｐゴシック" panose="020B0600070205080204" pitchFamily="50" charset="-128"/>
            </a:rPr>
            <a:t>　公民館も同様に減価償却率が高かったため平成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年度に改修を行いましたが、その後は特に行っていないため悪化しています。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2,592
55.97
6,047,240
5,758,378
254,815
3,300,633
10,681,701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152400</xdr:rowOff>
    </xdr:from>
    <xdr:to>
      <xdr:col>24</xdr:col>
      <xdr:colOff>62865</xdr:colOff>
      <xdr:row>42</xdr:row>
      <xdr:rowOff>100965</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98170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30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100965</xdr:rowOff>
    </xdr:from>
    <xdr:to>
      <xdr:col>24</xdr:col>
      <xdr:colOff>152400</xdr:colOff>
      <xdr:row>42</xdr:row>
      <xdr:rowOff>100965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30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99077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152400</xdr:rowOff>
    </xdr:from>
    <xdr:to>
      <xdr:col>24</xdr:col>
      <xdr:colOff>152400</xdr:colOff>
      <xdr:row>34</xdr:row>
      <xdr:rowOff>152400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154940</xdr:rowOff>
    </xdr:from>
    <xdr:to>
      <xdr:col>15</xdr:col>
      <xdr:colOff>101600</xdr:colOff>
      <xdr:row>37</xdr:row>
      <xdr:rowOff>85090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19685</xdr:rowOff>
    </xdr:from>
    <xdr:to>
      <xdr:col>10</xdr:col>
      <xdr:colOff>165100</xdr:colOff>
      <xdr:row>36</xdr:row>
      <xdr:rowOff>121285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82550</xdr:rowOff>
    </xdr:from>
    <xdr:to>
      <xdr:col>6</xdr:col>
      <xdr:colOff>38100</xdr:colOff>
      <xdr:row>36</xdr:row>
      <xdr:rowOff>12700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71120</xdr:rowOff>
    </xdr:from>
    <xdr:to>
      <xdr:col>20</xdr:col>
      <xdr:colOff>38100</xdr:colOff>
      <xdr:row>36</xdr:row>
      <xdr:rowOff>1270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121920</xdr:rowOff>
    </xdr:from>
    <xdr:to>
      <xdr:col>24</xdr:col>
      <xdr:colOff>63500</xdr:colOff>
      <xdr:row>36</xdr:row>
      <xdr:rowOff>55245</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12267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121920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019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38735</xdr:rowOff>
    </xdr:from>
    <xdr:to>
      <xdr:col>10</xdr:col>
      <xdr:colOff>165100</xdr:colOff>
      <xdr:row>34</xdr:row>
      <xdr:rowOff>140335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89535</xdr:rowOff>
    </xdr:from>
    <xdr:to>
      <xdr:col>15</xdr:col>
      <xdr:colOff>50800</xdr:colOff>
      <xdr:row>35</xdr:row>
      <xdr:rowOff>19050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591883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109220</xdr:rowOff>
    </xdr:from>
    <xdr:to>
      <xdr:col>6</xdr:col>
      <xdr:colOff>38100</xdr:colOff>
      <xdr:row>34</xdr:row>
      <xdr:rowOff>39370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160020</xdr:rowOff>
    </xdr:from>
    <xdr:to>
      <xdr:col>10</xdr:col>
      <xdr:colOff>114300</xdr:colOff>
      <xdr:row>34</xdr:row>
      <xdr:rowOff>89535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581787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76217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112412</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17797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156862</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55897</xdr:rowOff>
    </xdr:from>
    <xdr:ext cx="340478"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60061" y="554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7797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86360</xdr:rowOff>
    </xdr:from>
    <xdr:to>
      <xdr:col>41</xdr:col>
      <xdr:colOff>101600</xdr:colOff>
      <xdr:row>39</xdr:row>
      <xdr:rowOff>16510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90170</xdr:rowOff>
    </xdr:from>
    <xdr:to>
      <xdr:col>36</xdr:col>
      <xdr:colOff>165100</xdr:colOff>
      <xdr:row>39</xdr:row>
      <xdr:rowOff>20320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71120</xdr:rowOff>
    </xdr:from>
    <xdr:to>
      <xdr:col>55</xdr:col>
      <xdr:colOff>50800</xdr:colOff>
      <xdr:row>34</xdr:row>
      <xdr:rowOff>1270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24147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105410</xdr:rowOff>
    </xdr:from>
    <xdr:to>
      <xdr:col>50</xdr:col>
      <xdr:colOff>165100</xdr:colOff>
      <xdr:row>34</xdr:row>
      <xdr:rowOff>35560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121920</xdr:rowOff>
    </xdr:from>
    <xdr:to>
      <xdr:col>55</xdr:col>
      <xdr:colOff>0</xdr:colOff>
      <xdr:row>33</xdr:row>
      <xdr:rowOff>156210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5779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143510</xdr:rowOff>
    </xdr:from>
    <xdr:to>
      <xdr:col>46</xdr:col>
      <xdr:colOff>38100</xdr:colOff>
      <xdr:row>34</xdr:row>
      <xdr:rowOff>73660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156210</xdr:rowOff>
    </xdr:from>
    <xdr:to>
      <xdr:col>50</xdr:col>
      <xdr:colOff>114300</xdr:colOff>
      <xdr:row>34</xdr:row>
      <xdr:rowOff>22860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5814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166370</xdr:rowOff>
    </xdr:from>
    <xdr:to>
      <xdr:col>41</xdr:col>
      <xdr:colOff>101600</xdr:colOff>
      <xdr:row>34</xdr:row>
      <xdr:rowOff>96520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22860</xdr:rowOff>
    </xdr:from>
    <xdr:to>
      <xdr:col>45</xdr:col>
      <xdr:colOff>177800</xdr:colOff>
      <xdr:row>34</xdr:row>
      <xdr:rowOff>45720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5852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21590</xdr:rowOff>
    </xdr:from>
    <xdr:to>
      <xdr:col>36</xdr:col>
      <xdr:colOff>165100</xdr:colOff>
      <xdr:row>34</xdr:row>
      <xdr:rowOff>123190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45720</xdr:rowOff>
    </xdr:from>
    <xdr:to>
      <xdr:col>41</xdr:col>
      <xdr:colOff>50800</xdr:colOff>
      <xdr:row>34</xdr:row>
      <xdr:rowOff>72390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5875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34307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7637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11447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52087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90187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55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113047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139717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56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159855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61</xdr:row>
      <xdr:rowOff>16328</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4176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130628</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3604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73478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3245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37556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2674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127318</xdr:rowOff>
    </xdr:from>
    <xdr:to>
      <xdr:col>55</xdr:col>
      <xdr:colOff>50800</xdr:colOff>
      <xdr:row>63</xdr:row>
      <xdr:rowOff>57468</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7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150195</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6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132842</xdr:rowOff>
    </xdr:from>
    <xdr:to>
      <xdr:col>50</xdr:col>
      <xdr:colOff>165100</xdr:colOff>
      <xdr:row>63</xdr:row>
      <xdr:rowOff>62992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6668</xdr:rowOff>
    </xdr:from>
    <xdr:to>
      <xdr:col>55</xdr:col>
      <xdr:colOff>0</xdr:colOff>
      <xdr:row>63</xdr:row>
      <xdr:rowOff>12192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808018"/>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139509</xdr:rowOff>
    </xdr:from>
    <xdr:to>
      <xdr:col>46</xdr:col>
      <xdr:colOff>38100</xdr:colOff>
      <xdr:row>63</xdr:row>
      <xdr:rowOff>69659</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7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xdr:rowOff>
    </xdr:from>
    <xdr:to>
      <xdr:col>50</xdr:col>
      <xdr:colOff>114300</xdr:colOff>
      <xdr:row>63</xdr:row>
      <xdr:rowOff>18859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81354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143129</xdr:rowOff>
    </xdr:from>
    <xdr:to>
      <xdr:col>41</xdr:col>
      <xdr:colOff>101600</xdr:colOff>
      <xdr:row>63</xdr:row>
      <xdr:rowOff>73279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7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18859</xdr:rowOff>
    </xdr:from>
    <xdr:to>
      <xdr:col>45</xdr:col>
      <xdr:colOff>177800</xdr:colOff>
      <xdr:row>63</xdr:row>
      <xdr:rowOff>22479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082020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147892</xdr:rowOff>
    </xdr:from>
    <xdr:to>
      <xdr:col>36</xdr:col>
      <xdr:colOff>165100</xdr:colOff>
      <xdr:row>63</xdr:row>
      <xdr:rowOff>78042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7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22479</xdr:rowOff>
    </xdr:from>
    <xdr:to>
      <xdr:col>41</xdr:col>
      <xdr:colOff>50800</xdr:colOff>
      <xdr:row>63</xdr:row>
      <xdr:rowOff>27242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082382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79519</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53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86186</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54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89806</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5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94569</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77288</xdr:rowOff>
    </xdr:from>
    <xdr:to>
      <xdr:col>24</xdr:col>
      <xdr:colOff>63500</xdr:colOff>
      <xdr:row>82</xdr:row>
      <xdr:rowOff>111579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41361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46264</xdr:rowOff>
    </xdr:from>
    <xdr:to>
      <xdr:col>19</xdr:col>
      <xdr:colOff>177800</xdr:colOff>
      <xdr:row>82</xdr:row>
      <xdr:rowOff>77288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41051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160382</xdr:rowOff>
    </xdr:from>
    <xdr:to>
      <xdr:col>10</xdr:col>
      <xdr:colOff>165100</xdr:colOff>
      <xdr:row>82</xdr:row>
      <xdr:rowOff>90532</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39732</xdr:rowOff>
    </xdr:from>
    <xdr:to>
      <xdr:col>15</xdr:col>
      <xdr:colOff>50800</xdr:colOff>
      <xdr:row>82</xdr:row>
      <xdr:rowOff>46264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0986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39732</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40610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144615</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113591</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81659</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104572</xdr:rowOff>
    </xdr:from>
    <xdr:to>
      <xdr:col>55</xdr:col>
      <xdr:colOff>50800</xdr:colOff>
      <xdr:row>85</xdr:row>
      <xdr:rowOff>34722</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5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127449</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3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109829</xdr:rowOff>
    </xdr:from>
    <xdr:to>
      <xdr:col>50</xdr:col>
      <xdr:colOff>165100</xdr:colOff>
      <xdr:row>85</xdr:row>
      <xdr:rowOff>39979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155372</xdr:rowOff>
    </xdr:from>
    <xdr:to>
      <xdr:col>55</xdr:col>
      <xdr:colOff>0</xdr:colOff>
      <xdr:row>84</xdr:row>
      <xdr:rowOff>160629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9639300" y="14557172"/>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116002</xdr:rowOff>
    </xdr:from>
    <xdr:to>
      <xdr:col>46</xdr:col>
      <xdr:colOff>38100</xdr:colOff>
      <xdr:row>85</xdr:row>
      <xdr:rowOff>46152</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5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160629</xdr:rowOff>
    </xdr:from>
    <xdr:to>
      <xdr:col>50</xdr:col>
      <xdr:colOff>114300</xdr:colOff>
      <xdr:row>84</xdr:row>
      <xdr:rowOff>166802</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456242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119431</xdr:rowOff>
    </xdr:from>
    <xdr:to>
      <xdr:col>41</xdr:col>
      <xdr:colOff>101600</xdr:colOff>
      <xdr:row>85</xdr:row>
      <xdr:rowOff>49581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166802</xdr:rowOff>
    </xdr:from>
    <xdr:to>
      <xdr:col>45</xdr:col>
      <xdr:colOff>177800</xdr:colOff>
      <xdr:row>84</xdr:row>
      <xdr:rowOff>170231</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861300" y="145686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170231</xdr:rowOff>
    </xdr:from>
    <xdr:to>
      <xdr:col>41</xdr:col>
      <xdr:colOff>50800</xdr:colOff>
      <xdr:row>85</xdr:row>
      <xdr:rowOff>3353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45720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56506</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62679</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29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66108</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29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156845</xdr:rowOff>
    </xdr:from>
    <xdr:to>
      <xdr:col>24</xdr:col>
      <xdr:colOff>114300</xdr:colOff>
      <xdr:row>108</xdr:row>
      <xdr:rowOff>86995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71772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84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107314</xdr:rowOff>
    </xdr:from>
    <xdr:to>
      <xdr:col>20</xdr:col>
      <xdr:colOff>38100</xdr:colOff>
      <xdr:row>108</xdr:row>
      <xdr:rowOff>37464</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158114</xdr:rowOff>
    </xdr:from>
    <xdr:to>
      <xdr:col>24</xdr:col>
      <xdr:colOff>63500</xdr:colOff>
      <xdr:row>108</xdr:row>
      <xdr:rowOff>36195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85032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57786</xdr:rowOff>
    </xdr:from>
    <xdr:to>
      <xdr:col>15</xdr:col>
      <xdr:colOff>101600</xdr:colOff>
      <xdr:row>107</xdr:row>
      <xdr:rowOff>159386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108586</xdr:rowOff>
    </xdr:from>
    <xdr:to>
      <xdr:col>19</xdr:col>
      <xdr:colOff>177800</xdr:colOff>
      <xdr:row>107</xdr:row>
      <xdr:rowOff>158114</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84537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34289</xdr:rowOff>
    </xdr:from>
    <xdr:to>
      <xdr:col>15</xdr:col>
      <xdr:colOff>50800</xdr:colOff>
      <xdr:row>107</xdr:row>
      <xdr:rowOff>108586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83794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74930</xdr:rowOff>
    </xdr:from>
    <xdr:to>
      <xdr:col>6</xdr:col>
      <xdr:colOff>38100</xdr:colOff>
      <xdr:row>107</xdr:row>
      <xdr:rowOff>5080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125730</xdr:rowOff>
    </xdr:from>
    <xdr:to>
      <xdr:col>10</xdr:col>
      <xdr:colOff>114300</xdr:colOff>
      <xdr:row>107</xdr:row>
      <xdr:rowOff>34289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8299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28591</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150513</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167657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16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40639</xdr:rowOff>
    </xdr:from>
    <xdr:to>
      <xdr:col>55</xdr:col>
      <xdr:colOff>50800</xdr:colOff>
      <xdr:row>108</xdr:row>
      <xdr:rowOff>142239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127016</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42163</xdr:rowOff>
    </xdr:from>
    <xdr:to>
      <xdr:col>50</xdr:col>
      <xdr:colOff>165100</xdr:colOff>
      <xdr:row>108</xdr:row>
      <xdr:rowOff>143763</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91439</xdr:rowOff>
    </xdr:from>
    <xdr:to>
      <xdr:col>55</xdr:col>
      <xdr:colOff>0</xdr:colOff>
      <xdr:row>108</xdr:row>
      <xdr:rowOff>92963</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60803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43687</xdr:rowOff>
    </xdr:from>
    <xdr:to>
      <xdr:col>46</xdr:col>
      <xdr:colOff>38100</xdr:colOff>
      <xdr:row>108</xdr:row>
      <xdr:rowOff>145287</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92963</xdr:rowOff>
    </xdr:from>
    <xdr:to>
      <xdr:col>50</xdr:col>
      <xdr:colOff>114300</xdr:colOff>
      <xdr:row>108</xdr:row>
      <xdr:rowOff>94487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609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44831</xdr:rowOff>
    </xdr:from>
    <xdr:to>
      <xdr:col>41</xdr:col>
      <xdr:colOff>101600</xdr:colOff>
      <xdr:row>108</xdr:row>
      <xdr:rowOff>146431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5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94487</xdr:rowOff>
    </xdr:from>
    <xdr:to>
      <xdr:col>45</xdr:col>
      <xdr:colOff>177800</xdr:colOff>
      <xdr:row>108</xdr:row>
      <xdr:rowOff>95631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61108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45974</xdr:rowOff>
    </xdr:from>
    <xdr:to>
      <xdr:col>36</xdr:col>
      <xdr:colOff>165100</xdr:colOff>
      <xdr:row>108</xdr:row>
      <xdr:rowOff>147574</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95631</xdr:rowOff>
    </xdr:from>
    <xdr:to>
      <xdr:col>41</xdr:col>
      <xdr:colOff>50800</xdr:colOff>
      <xdr:row>108</xdr:row>
      <xdr:rowOff>96774</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86122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111523</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113047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134890</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136414</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137558</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138701</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6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27033</xdr:rowOff>
    </xdr:from>
    <xdr:to>
      <xdr:col>81</xdr:col>
      <xdr:colOff>101600</xdr:colOff>
      <xdr:row>35</xdr:row>
      <xdr:rowOff>128633</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77833</xdr:rowOff>
    </xdr:from>
    <xdr:to>
      <xdr:col>85</xdr:col>
      <xdr:colOff>127000</xdr:colOff>
      <xdr:row>35</xdr:row>
      <xdr:rowOff>162742</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607858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111942</xdr:rowOff>
    </xdr:from>
    <xdr:to>
      <xdr:col>76</xdr:col>
      <xdr:colOff>165100</xdr:colOff>
      <xdr:row>35</xdr:row>
      <xdr:rowOff>42092</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162742</xdr:rowOff>
    </xdr:from>
    <xdr:to>
      <xdr:col>81</xdr:col>
      <xdr:colOff>50800</xdr:colOff>
      <xdr:row>35</xdr:row>
      <xdr:rowOff>77833</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599204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34</xdr:row>
      <xdr:rowOff>162742</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590550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15603</xdr:rowOff>
    </xdr:from>
    <xdr:to>
      <xdr:col>67</xdr:col>
      <xdr:colOff>101600</xdr:colOff>
      <xdr:row>34</xdr:row>
      <xdr:rowOff>117203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66403</xdr:rowOff>
    </xdr:from>
    <xdr:to>
      <xdr:col>71</xdr:col>
      <xdr:colOff>177800</xdr:colOff>
      <xdr:row>34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58957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145160</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58619</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133730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102406</xdr:rowOff>
    </xdr:from>
    <xdr:to>
      <xdr:col>116</xdr:col>
      <xdr:colOff>114300</xdr:colOff>
      <xdr:row>40</xdr:row>
      <xdr:rowOff>32556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7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125283</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64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109913</xdr:rowOff>
    </xdr:from>
    <xdr:to>
      <xdr:col>112</xdr:col>
      <xdr:colOff>38100</xdr:colOff>
      <xdr:row>40</xdr:row>
      <xdr:rowOff>40063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7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153206</xdr:rowOff>
    </xdr:from>
    <xdr:to>
      <xdr:col>116</xdr:col>
      <xdr:colOff>63500</xdr:colOff>
      <xdr:row>39</xdr:row>
      <xdr:rowOff>160713</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6839756"/>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118764</xdr:rowOff>
    </xdr:from>
    <xdr:to>
      <xdr:col>107</xdr:col>
      <xdr:colOff>101600</xdr:colOff>
      <xdr:row>40</xdr:row>
      <xdr:rowOff>48914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8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160713</xdr:rowOff>
    </xdr:from>
    <xdr:to>
      <xdr:col>111</xdr:col>
      <xdr:colOff>177800</xdr:colOff>
      <xdr:row>39</xdr:row>
      <xdr:rowOff>169564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847263"/>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123711</xdr:rowOff>
    </xdr:from>
    <xdr:to>
      <xdr:col>102</xdr:col>
      <xdr:colOff>165100</xdr:colOff>
      <xdr:row>40</xdr:row>
      <xdr:rowOff>53861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169564</xdr:rowOff>
    </xdr:from>
    <xdr:to>
      <xdr:col>107</xdr:col>
      <xdr:colOff>50800</xdr:colOff>
      <xdr:row>40</xdr:row>
      <xdr:rowOff>3061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685611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146259</xdr:rowOff>
    </xdr:from>
    <xdr:to>
      <xdr:col>98</xdr:col>
      <xdr:colOff>38100</xdr:colOff>
      <xdr:row>40</xdr:row>
      <xdr:rowOff>76409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8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3061</xdr:rowOff>
    </xdr:from>
    <xdr:to>
      <xdr:col>102</xdr:col>
      <xdr:colOff>114300</xdr:colOff>
      <xdr:row>40</xdr:row>
      <xdr:rowOff>25609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861061"/>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39622</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34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50958</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45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57602</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56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56590</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57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65441</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5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70388</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58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92936</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56795" y="660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2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0000000-0008-0000-0200-00008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0000000-0008-0000-0200-00008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200-00008A020000}"/>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34289</xdr:rowOff>
    </xdr:from>
    <xdr:to>
      <xdr:col>85</xdr:col>
      <xdr:colOff>177800</xdr:colOff>
      <xdr:row>81</xdr:row>
      <xdr:rowOff>135889</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62687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57166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200-000096020000}"/>
            </a:ext>
          </a:extLst>
        </xdr:cNvPr>
        <xdr:cNvSpPr txBox="1"/>
      </xdr:nvSpPr>
      <xdr:spPr>
        <a:xfrm>
          <a:off x="16357600"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128270</xdr:rowOff>
    </xdr:from>
    <xdr:to>
      <xdr:col>81</xdr:col>
      <xdr:colOff>101600</xdr:colOff>
      <xdr:row>81</xdr:row>
      <xdr:rowOff>58420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5430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xdr:rowOff>
    </xdr:from>
    <xdr:to>
      <xdr:col>85</xdr:col>
      <xdr:colOff>127000</xdr:colOff>
      <xdr:row>81</xdr:row>
      <xdr:rowOff>85089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5481300" y="13895070"/>
          <a:ext cx="8382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104139</xdr:rowOff>
    </xdr:from>
    <xdr:to>
      <xdr:col>76</xdr:col>
      <xdr:colOff>165100</xdr:colOff>
      <xdr:row>84</xdr:row>
      <xdr:rowOff>34289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4541500" y="143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xdr:rowOff>
    </xdr:from>
    <xdr:to>
      <xdr:col>81</xdr:col>
      <xdr:colOff>50800</xdr:colOff>
      <xdr:row>83</xdr:row>
      <xdr:rowOff>154939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4592300" y="13895070"/>
          <a:ext cx="889000" cy="4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365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83</xdr:row>
      <xdr:rowOff>154939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3703300" y="143637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133350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814300" y="14348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200-00009F02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200-0000A0020000}"/>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200-0000A1020000}"/>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200-0000A2020000}"/>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74947</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25416</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42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677" name="n_3main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678" name="n_4main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169799</xdr:rowOff>
    </xdr:from>
    <xdr:to>
      <xdr:col>116</xdr:col>
      <xdr:colOff>114300</xdr:colOff>
      <xdr:row>86</xdr:row>
      <xdr:rowOff>99949</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2110700" y="14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22199600"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171323</xdr:rowOff>
    </xdr:from>
    <xdr:to>
      <xdr:col>112</xdr:col>
      <xdr:colOff>38100</xdr:colOff>
      <xdr:row>86</xdr:row>
      <xdr:rowOff>101473</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272500" y="147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49149</xdr:rowOff>
    </xdr:from>
    <xdr:to>
      <xdr:col>116</xdr:col>
      <xdr:colOff>63500</xdr:colOff>
      <xdr:row>86</xdr:row>
      <xdr:rowOff>50673</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1323300" y="1479384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xdr:rowOff>
    </xdr:from>
    <xdr:to>
      <xdr:col>107</xdr:col>
      <xdr:colOff>101600</xdr:colOff>
      <xdr:row>86</xdr:row>
      <xdr:rowOff>103378</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0383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50673</xdr:rowOff>
    </xdr:from>
    <xdr:to>
      <xdr:col>111</xdr:col>
      <xdr:colOff>177800</xdr:colOff>
      <xdr:row>86</xdr:row>
      <xdr:rowOff>52578</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0434300" y="147953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2539</xdr:rowOff>
    </xdr:from>
    <xdr:to>
      <xdr:col>102</xdr:col>
      <xdr:colOff>165100</xdr:colOff>
      <xdr:row>86</xdr:row>
      <xdr:rowOff>104139</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9494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52578</xdr:rowOff>
    </xdr:from>
    <xdr:to>
      <xdr:col>107</xdr:col>
      <xdr:colOff>50800</xdr:colOff>
      <xdr:row>86</xdr:row>
      <xdr:rowOff>53339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9545300" y="1479727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4063</xdr:rowOff>
    </xdr:from>
    <xdr:to>
      <xdr:col>98</xdr:col>
      <xdr:colOff>38100</xdr:colOff>
      <xdr:row>86</xdr:row>
      <xdr:rowOff>105663</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8605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53339</xdr:rowOff>
    </xdr:from>
    <xdr:to>
      <xdr:col>102</xdr:col>
      <xdr:colOff>114300</xdr:colOff>
      <xdr:row>86</xdr:row>
      <xdr:rowOff>54863</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8656300" y="147980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728" name="n_1aveValue【消防施設】&#10;一人当たり面積">
          <a:extLst>
            <a:ext uri="{FF2B5EF4-FFF2-40B4-BE49-F238E27FC236}">
              <a16:creationId xmlns:a16="http://schemas.microsoft.com/office/drawing/2014/main" id="{00000000-0008-0000-0200-0000D8020000}"/>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729" name="n_2aveValue【消防施設】&#10;一人当たり面積">
          <a:extLst>
            <a:ext uri="{FF2B5EF4-FFF2-40B4-BE49-F238E27FC236}">
              <a16:creationId xmlns:a16="http://schemas.microsoft.com/office/drawing/2014/main" id="{00000000-0008-0000-0200-0000D9020000}"/>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730" name="n_3aveValue【消防施設】&#10;一人当たり面積">
          <a:extLst>
            <a:ext uri="{FF2B5EF4-FFF2-40B4-BE49-F238E27FC236}">
              <a16:creationId xmlns:a16="http://schemas.microsoft.com/office/drawing/2014/main" id="{00000000-0008-0000-0200-0000DA020000}"/>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731" name="n_4aveValue【消防施設】&#10;一人当たり面積">
          <a:extLst>
            <a:ext uri="{FF2B5EF4-FFF2-40B4-BE49-F238E27FC236}">
              <a16:creationId xmlns:a16="http://schemas.microsoft.com/office/drawing/2014/main" id="{00000000-0008-0000-0200-0000DB020000}"/>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92600</xdr:rowOff>
    </xdr:from>
    <xdr:ext cx="469744" cy="259045"/>
    <xdr:sp macro="" textlink="">
      <xdr:nvSpPr>
        <xdr:cNvPr id="732" name="n_1mainValue【消防施設】&#10;一人当たり面積">
          <a:extLst>
            <a:ext uri="{FF2B5EF4-FFF2-40B4-BE49-F238E27FC236}">
              <a16:creationId xmlns:a16="http://schemas.microsoft.com/office/drawing/2014/main" id="{00000000-0008-0000-0200-0000DC020000}"/>
            </a:ext>
          </a:extLst>
        </xdr:cNvPr>
        <xdr:cNvSpPr txBox="1"/>
      </xdr:nvSpPr>
      <xdr:spPr>
        <a:xfrm>
          <a:off x="21075727" y="148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94505</xdr:rowOff>
    </xdr:from>
    <xdr:ext cx="469744" cy="259045"/>
    <xdr:sp macro="" textlink="">
      <xdr:nvSpPr>
        <xdr:cNvPr id="733" name="n_2mainValue【消防施設】&#10;一人当たり面積">
          <a:extLst>
            <a:ext uri="{FF2B5EF4-FFF2-40B4-BE49-F238E27FC236}">
              <a16:creationId xmlns:a16="http://schemas.microsoft.com/office/drawing/2014/main" id="{00000000-0008-0000-0200-0000DD020000}"/>
            </a:ext>
          </a:extLst>
        </xdr:cNvPr>
        <xdr:cNvSpPr txBox="1"/>
      </xdr:nvSpPr>
      <xdr:spPr>
        <a:xfrm>
          <a:off x="20199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95266</xdr:rowOff>
    </xdr:from>
    <xdr:ext cx="469744" cy="259045"/>
    <xdr:sp macro="" textlink="">
      <xdr:nvSpPr>
        <xdr:cNvPr id="734" name="n_3mainValue【消防施設】&#10;一人当たり面積">
          <a:extLst>
            <a:ext uri="{FF2B5EF4-FFF2-40B4-BE49-F238E27FC236}">
              <a16:creationId xmlns:a16="http://schemas.microsoft.com/office/drawing/2014/main" id="{00000000-0008-0000-0200-0000DE020000}"/>
            </a:ext>
          </a:extLst>
        </xdr:cNvPr>
        <xdr:cNvSpPr txBox="1"/>
      </xdr:nvSpPr>
      <xdr:spPr>
        <a:xfrm>
          <a:off x="19310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96790</xdr:rowOff>
    </xdr:from>
    <xdr:ext cx="469744" cy="259045"/>
    <xdr:sp macro="" textlink="">
      <xdr:nvSpPr>
        <xdr:cNvPr id="735" name="n_4mainValue【消防施設】&#10;一人当たり面積">
          <a:extLst>
            <a:ext uri="{FF2B5EF4-FFF2-40B4-BE49-F238E27FC236}">
              <a16:creationId xmlns:a16="http://schemas.microsoft.com/office/drawing/2014/main" id="{00000000-0008-0000-0200-0000DF020000}"/>
            </a:ext>
          </a:extLst>
        </xdr:cNvPr>
        <xdr:cNvSpPr txBox="1"/>
      </xdr:nvSpPr>
      <xdr:spPr>
        <a:xfrm>
          <a:off x="184214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27032</xdr:rowOff>
    </xdr:from>
    <xdr:to>
      <xdr:col>85</xdr:col>
      <xdr:colOff>177800</xdr:colOff>
      <xdr:row>100</xdr:row>
      <xdr:rowOff>128632</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62687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113409</xdr:rowOff>
    </xdr:from>
    <xdr:ext cx="340478"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6357600" y="170869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77832</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5481300" y="1715588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160927</xdr:rowOff>
    </xdr:from>
    <xdr:to>
      <xdr:col>76</xdr:col>
      <xdr:colOff>165100</xdr:colOff>
      <xdr:row>100</xdr:row>
      <xdr:rowOff>91077</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541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40277</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14592300" y="171558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17236</xdr:rowOff>
    </xdr:from>
    <xdr:to>
      <xdr:col>72</xdr:col>
      <xdr:colOff>38100</xdr:colOff>
      <xdr:row>107</xdr:row>
      <xdr:rowOff>118836</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65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40277</xdr:rowOff>
    </xdr:from>
    <xdr:to>
      <xdr:col>76</xdr:col>
      <xdr:colOff>114300</xdr:colOff>
      <xdr:row>107</xdr:row>
      <xdr:rowOff>68036</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3703300" y="17185277"/>
          <a:ext cx="889000" cy="12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133169</xdr:rowOff>
    </xdr:from>
    <xdr:to>
      <xdr:col>67</xdr:col>
      <xdr:colOff>101600</xdr:colOff>
      <xdr:row>107</xdr:row>
      <xdr:rowOff>63319</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76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12519</xdr:rowOff>
    </xdr:from>
    <xdr:to>
      <xdr:col>71</xdr:col>
      <xdr:colOff>177800</xdr:colOff>
      <xdr:row>107</xdr:row>
      <xdr:rowOff>68036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814300" y="183576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78213</xdr:rowOff>
    </xdr:from>
    <xdr:ext cx="340478"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52983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107604</xdr:rowOff>
    </xdr:from>
    <xdr:ext cx="340478"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4422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109963</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3500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54446</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2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19" name="【庁舎】&#10;一人当たり面積最小値テキスト">
          <a:extLst>
            <a:ext uri="{FF2B5EF4-FFF2-40B4-BE49-F238E27FC236}">
              <a16:creationId xmlns:a16="http://schemas.microsoft.com/office/drawing/2014/main" id="{00000000-0008-0000-0200-00003303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21" name="【庁舎】&#10;一人当たり面積最大値テキスト">
          <a:extLst>
            <a:ext uri="{FF2B5EF4-FFF2-40B4-BE49-F238E27FC236}">
              <a16:creationId xmlns:a16="http://schemas.microsoft.com/office/drawing/2014/main" id="{00000000-0008-0000-0200-00003503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823" name="【庁舎】&#10;一人当たり面積平均値テキスト">
          <a:extLst>
            <a:ext uri="{FF2B5EF4-FFF2-40B4-BE49-F238E27FC236}">
              <a16:creationId xmlns:a16="http://schemas.microsoft.com/office/drawing/2014/main" id="{00000000-0008-0000-0200-000037030000}"/>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154812</xdr:rowOff>
    </xdr:from>
    <xdr:to>
      <xdr:col>116</xdr:col>
      <xdr:colOff>114300</xdr:colOff>
      <xdr:row>108</xdr:row>
      <xdr:rowOff>84962</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2110700" y="184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122444</xdr:rowOff>
    </xdr:from>
    <xdr:ext cx="469744" cy="259045"/>
    <xdr:sp macro="" textlink="">
      <xdr:nvSpPr>
        <xdr:cNvPr id="835" name="【庁舎】&#10;一人当たり面積該当値テキスト">
          <a:extLst>
            <a:ext uri="{FF2B5EF4-FFF2-40B4-BE49-F238E27FC236}">
              <a16:creationId xmlns:a16="http://schemas.microsoft.com/office/drawing/2014/main" id="{00000000-0008-0000-0200-000043030000}"/>
            </a:ext>
          </a:extLst>
        </xdr:cNvPr>
        <xdr:cNvSpPr txBox="1"/>
      </xdr:nvSpPr>
      <xdr:spPr>
        <a:xfrm>
          <a:off x="22199600" y="1846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157607</xdr:rowOff>
    </xdr:from>
    <xdr:to>
      <xdr:col>112</xdr:col>
      <xdr:colOff>38100</xdr:colOff>
      <xdr:row>108</xdr:row>
      <xdr:rowOff>87757</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1272500" y="185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34162</xdr:rowOff>
    </xdr:from>
    <xdr:to>
      <xdr:col>116</xdr:col>
      <xdr:colOff>63500</xdr:colOff>
      <xdr:row>108</xdr:row>
      <xdr:rowOff>36957</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1323300" y="18550762"/>
          <a:ext cx="8382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110110</xdr:rowOff>
    </xdr:from>
    <xdr:to>
      <xdr:col>107</xdr:col>
      <xdr:colOff>101600</xdr:colOff>
      <xdr:row>108</xdr:row>
      <xdr:rowOff>40260</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0383500" y="184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160910</xdr:rowOff>
    </xdr:from>
    <xdr:to>
      <xdr:col>111</xdr:col>
      <xdr:colOff>177800</xdr:colOff>
      <xdr:row>108</xdr:row>
      <xdr:rowOff>36957</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20434300" y="18506060"/>
          <a:ext cx="8890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51688</xdr:rowOff>
    </xdr:from>
    <xdr:to>
      <xdr:col>102</xdr:col>
      <xdr:colOff>165100</xdr:colOff>
      <xdr:row>108</xdr:row>
      <xdr:rowOff>153288</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9494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160910</xdr:rowOff>
    </xdr:from>
    <xdr:to>
      <xdr:col>107</xdr:col>
      <xdr:colOff>50800</xdr:colOff>
      <xdr:row>108</xdr:row>
      <xdr:rowOff>102488</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9545300" y="18506060"/>
          <a:ext cx="889000" cy="1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52705</xdr:rowOff>
    </xdr:from>
    <xdr:to>
      <xdr:col>98</xdr:col>
      <xdr:colOff>38100</xdr:colOff>
      <xdr:row>108</xdr:row>
      <xdr:rowOff>154305</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8605500" y="185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102488</xdr:rowOff>
    </xdr:from>
    <xdr:to>
      <xdr:col>102</xdr:col>
      <xdr:colOff>114300</xdr:colOff>
      <xdr:row>108</xdr:row>
      <xdr:rowOff>103505</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8656300" y="18619088"/>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844" name="n_1aveValue【庁舎】&#10;一人当たり面積">
          <a:extLst>
            <a:ext uri="{FF2B5EF4-FFF2-40B4-BE49-F238E27FC236}">
              <a16:creationId xmlns:a16="http://schemas.microsoft.com/office/drawing/2014/main" id="{00000000-0008-0000-0200-00004C030000}"/>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845" name="n_2aveValue【庁舎】&#10;一人当たり面積">
          <a:extLst>
            <a:ext uri="{FF2B5EF4-FFF2-40B4-BE49-F238E27FC236}">
              <a16:creationId xmlns:a16="http://schemas.microsoft.com/office/drawing/2014/main" id="{00000000-0008-0000-0200-00004D030000}"/>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846" name="n_3aveValue【庁舎】&#10;一人当たり面積">
          <a:extLst>
            <a:ext uri="{FF2B5EF4-FFF2-40B4-BE49-F238E27FC236}">
              <a16:creationId xmlns:a16="http://schemas.microsoft.com/office/drawing/2014/main" id="{00000000-0008-0000-0200-00004E030000}"/>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847" name="n_4aveValue【庁舎】&#10;一人当たり面積">
          <a:extLst>
            <a:ext uri="{FF2B5EF4-FFF2-40B4-BE49-F238E27FC236}">
              <a16:creationId xmlns:a16="http://schemas.microsoft.com/office/drawing/2014/main" id="{00000000-0008-0000-0200-00004F030000}"/>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78884</xdr:rowOff>
    </xdr:from>
    <xdr:ext cx="469744" cy="259045"/>
    <xdr:sp macro="" textlink="">
      <xdr:nvSpPr>
        <xdr:cNvPr id="848" name="n_1mainValue【庁舎】&#10;一人当たり面積">
          <a:extLst>
            <a:ext uri="{FF2B5EF4-FFF2-40B4-BE49-F238E27FC236}">
              <a16:creationId xmlns:a16="http://schemas.microsoft.com/office/drawing/2014/main" id="{00000000-0008-0000-0200-000050030000}"/>
            </a:ext>
          </a:extLst>
        </xdr:cNvPr>
        <xdr:cNvSpPr txBox="1"/>
      </xdr:nvSpPr>
      <xdr:spPr>
        <a:xfrm>
          <a:off x="210757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56787</xdr:rowOff>
    </xdr:from>
    <xdr:ext cx="469744" cy="259045"/>
    <xdr:sp macro="" textlink="">
      <xdr:nvSpPr>
        <xdr:cNvPr id="849" name="n_2mainValue【庁舎】&#10;一人当たり面積">
          <a:extLst>
            <a:ext uri="{FF2B5EF4-FFF2-40B4-BE49-F238E27FC236}">
              <a16:creationId xmlns:a16="http://schemas.microsoft.com/office/drawing/2014/main" id="{00000000-0008-0000-0200-000051030000}"/>
            </a:ext>
          </a:extLst>
        </xdr:cNvPr>
        <xdr:cNvSpPr txBox="1"/>
      </xdr:nvSpPr>
      <xdr:spPr>
        <a:xfrm>
          <a:off x="20199427" y="182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144415</xdr:rowOff>
    </xdr:from>
    <xdr:ext cx="469744" cy="259045"/>
    <xdr:sp macro="" textlink="">
      <xdr:nvSpPr>
        <xdr:cNvPr id="850" name="n_3mainValue【庁舎】&#10;一人当たり面積">
          <a:extLst>
            <a:ext uri="{FF2B5EF4-FFF2-40B4-BE49-F238E27FC236}">
              <a16:creationId xmlns:a16="http://schemas.microsoft.com/office/drawing/2014/main" id="{00000000-0008-0000-0200-000052030000}"/>
            </a:ext>
          </a:extLst>
        </xdr:cNvPr>
        <xdr:cNvSpPr txBox="1"/>
      </xdr:nvSpPr>
      <xdr:spPr>
        <a:xfrm>
          <a:off x="193104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145432</xdr:rowOff>
    </xdr:from>
    <xdr:ext cx="469744" cy="259045"/>
    <xdr:sp macro="" textlink="">
      <xdr:nvSpPr>
        <xdr:cNvPr id="851" name="n_4mainValue【庁舎】&#10;一人当たり面積">
          <a:extLst>
            <a:ext uri="{FF2B5EF4-FFF2-40B4-BE49-F238E27FC236}">
              <a16:creationId xmlns:a16="http://schemas.microsoft.com/office/drawing/2014/main" id="{00000000-0008-0000-0200-000053030000}"/>
            </a:ext>
          </a:extLst>
        </xdr:cNvPr>
        <xdr:cNvSpPr txBox="1"/>
      </xdr:nvSpPr>
      <xdr:spPr>
        <a:xfrm>
          <a:off x="18421427" y="186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年度に新設図書館が竣工したことにより、減価償却率は非常に低い数値となっています。</a:t>
          </a:r>
        </a:p>
        <a:p>
          <a:r>
            <a:rPr kumimoji="1" lang="ja-JP" altLang="en-US" sz="1300">
              <a:latin typeface="ＭＳ Ｐゴシック" panose="020B0600070205080204" pitchFamily="50" charset="-128"/>
              <a:ea typeface="ＭＳ Ｐゴシック" panose="020B0600070205080204" pitchFamily="50" charset="-128"/>
            </a:rPr>
            <a:t>　一般廃棄物処理施設も、平成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年度に新焼却施設が完成したことにより、減価償却率が非常に低くなっています。</a:t>
          </a:r>
        </a:p>
        <a:p>
          <a:r>
            <a:rPr kumimoji="1" lang="ja-JP" altLang="en-US" sz="1300">
              <a:latin typeface="ＭＳ Ｐゴシック" panose="020B0600070205080204" pitchFamily="50" charset="-128"/>
              <a:ea typeface="ＭＳ Ｐゴシック" panose="020B0600070205080204" pitchFamily="50" charset="-128"/>
            </a:rPr>
            <a:t>　福祉施設については、他団体と比較し高齢化率が従前より高いこともあり、一人当たり面積も多く充実していると言えます。</a:t>
          </a:r>
        </a:p>
        <a:p>
          <a:r>
            <a:rPr kumimoji="1" lang="ja-JP" altLang="en-US" sz="1300">
              <a:latin typeface="ＭＳ Ｐゴシック" panose="020B0600070205080204" pitchFamily="50" charset="-128"/>
              <a:ea typeface="ＭＳ Ｐゴシック" panose="020B0600070205080204" pitchFamily="50" charset="-128"/>
            </a:rPr>
            <a:t>　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年度に新庁舎が竣工したことにより、減価償却率は非常に低い数値となり、一人当たり面積が改善しています。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5&#65288;R4&#27770;&#31639;&#65289;/02_9&#26376;&#20844;&#34920;&#20998;/03_&#24066;&#30010;&#26449;&#8594;&#30476;/&#12304;&#36001;&#25919;&#29366;&#27841;&#36039;&#26009;&#38598;&#12305;_325261_&#35199;&#12494;&#23798;&#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87.2</v>
          </cell>
          <cell r="BX51">
            <v>83.7</v>
          </cell>
          <cell r="CF51">
            <v>103.7</v>
          </cell>
          <cell r="CN51">
            <v>74.3</v>
          </cell>
          <cell r="CV51">
            <v>70.3</v>
          </cell>
        </row>
        <row r="53">
          <cell r="BP53">
            <v>56.9</v>
          </cell>
          <cell r="BX53">
            <v>57.7</v>
          </cell>
          <cell r="CF53">
            <v>57.5</v>
          </cell>
          <cell r="CN53">
            <v>59</v>
          </cell>
          <cell r="CV53">
            <v>60.9</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cell r="BP73">
            <v>87.2</v>
          </cell>
          <cell r="BX73">
            <v>83.7</v>
          </cell>
          <cell r="CF73">
            <v>103.7</v>
          </cell>
          <cell r="CN73">
            <v>74.3</v>
          </cell>
          <cell r="CV73">
            <v>70.3</v>
          </cell>
        </row>
        <row r="75">
          <cell r="BP75">
            <v>11.8</v>
          </cell>
          <cell r="BX75">
            <v>13.1</v>
          </cell>
          <cell r="CF75">
            <v>13</v>
          </cell>
          <cell r="CN75">
            <v>12.7</v>
          </cell>
          <cell r="CV75">
            <v>11.9</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6047240</v>
      </c>
      <c r="BO4" s="436"/>
      <c r="BP4" s="436"/>
      <c r="BQ4" s="436"/>
      <c r="BR4" s="436"/>
      <c r="BS4" s="436"/>
      <c r="BT4" s="436"/>
      <c r="BU4" s="437"/>
      <c r="BV4" s="435">
        <v>6434992</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7.7</v>
      </c>
      <c r="CU4" s="576"/>
      <c r="CV4" s="576"/>
      <c r="CW4" s="576"/>
      <c r="CX4" s="576"/>
      <c r="CY4" s="576"/>
      <c r="CZ4" s="576"/>
      <c r="DA4" s="577"/>
      <c r="DB4" s="575">
        <v>4.4000000000000004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5758378</v>
      </c>
      <c r="BO5" s="407"/>
      <c r="BP5" s="407"/>
      <c r="BQ5" s="407"/>
      <c r="BR5" s="407"/>
      <c r="BS5" s="407"/>
      <c r="BT5" s="407"/>
      <c r="BU5" s="408"/>
      <c r="BV5" s="406">
        <v>6249638</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89.8</v>
      </c>
      <c r="CU5" s="404"/>
      <c r="CV5" s="404"/>
      <c r="CW5" s="404"/>
      <c r="CX5" s="404"/>
      <c r="CY5" s="404"/>
      <c r="CZ5" s="404"/>
      <c r="DA5" s="405"/>
      <c r="DB5" s="403">
        <v>83.8</v>
      </c>
      <c r="DC5" s="404"/>
      <c r="DD5" s="404"/>
      <c r="DE5" s="404"/>
      <c r="DF5" s="404"/>
      <c r="DG5" s="404"/>
      <c r="DH5" s="404"/>
      <c r="DI5" s="405"/>
    </row>
    <row r="6" spans="1:119" ht="18.75" customHeight="1" x14ac:dyDescent="0.15">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103</v>
      </c>
      <c r="AV6" s="465"/>
      <c r="AW6" s="465"/>
      <c r="AX6" s="465"/>
      <c r="AY6" s="420" t="s">
        <v>104</v>
      </c>
      <c r="AZ6" s="421"/>
      <c r="BA6" s="421"/>
      <c r="BB6" s="421"/>
      <c r="BC6" s="421"/>
      <c r="BD6" s="421"/>
      <c r="BE6" s="421"/>
      <c r="BF6" s="421"/>
      <c r="BG6" s="421"/>
      <c r="BH6" s="421"/>
      <c r="BI6" s="421"/>
      <c r="BJ6" s="421"/>
      <c r="BK6" s="421"/>
      <c r="BL6" s="421"/>
      <c r="BM6" s="422"/>
      <c r="BN6" s="406">
        <v>288862</v>
      </c>
      <c r="BO6" s="407"/>
      <c r="BP6" s="407"/>
      <c r="BQ6" s="407"/>
      <c r="BR6" s="407"/>
      <c r="BS6" s="407"/>
      <c r="BT6" s="407"/>
      <c r="BU6" s="408"/>
      <c r="BV6" s="406">
        <v>185354</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90.4</v>
      </c>
      <c r="CU6" s="550"/>
      <c r="CV6" s="550"/>
      <c r="CW6" s="550"/>
      <c r="CX6" s="550"/>
      <c r="CY6" s="550"/>
      <c r="CZ6" s="550"/>
      <c r="DA6" s="551"/>
      <c r="DB6" s="549">
        <v>85.7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103</v>
      </c>
      <c r="AV7" s="465"/>
      <c r="AW7" s="465"/>
      <c r="AX7" s="465"/>
      <c r="AY7" s="420" t="s">
        <v>107</v>
      </c>
      <c r="AZ7" s="421"/>
      <c r="BA7" s="421"/>
      <c r="BB7" s="421"/>
      <c r="BC7" s="421"/>
      <c r="BD7" s="421"/>
      <c r="BE7" s="421"/>
      <c r="BF7" s="421"/>
      <c r="BG7" s="421"/>
      <c r="BH7" s="421"/>
      <c r="BI7" s="421"/>
      <c r="BJ7" s="421"/>
      <c r="BK7" s="421"/>
      <c r="BL7" s="421"/>
      <c r="BM7" s="422"/>
      <c r="BN7" s="406">
        <v>34047</v>
      </c>
      <c r="BO7" s="407"/>
      <c r="BP7" s="407"/>
      <c r="BQ7" s="407"/>
      <c r="BR7" s="407"/>
      <c r="BS7" s="407"/>
      <c r="BT7" s="407"/>
      <c r="BU7" s="408"/>
      <c r="BV7" s="406">
        <v>37431</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3300633</v>
      </c>
      <c r="CU7" s="407"/>
      <c r="CV7" s="407"/>
      <c r="CW7" s="407"/>
      <c r="CX7" s="407"/>
      <c r="CY7" s="407"/>
      <c r="CZ7" s="407"/>
      <c r="DA7" s="408"/>
      <c r="DB7" s="406">
        <v>3348342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254815</v>
      </c>
      <c r="BO8" s="407"/>
      <c r="BP8" s="407"/>
      <c r="BQ8" s="407"/>
      <c r="BR8" s="407"/>
      <c r="BS8" s="407"/>
      <c r="BT8" s="407"/>
      <c r="BU8" s="408"/>
      <c r="BV8" s="406">
        <v>147923</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0.1</v>
      </c>
      <c r="CU8" s="510"/>
      <c r="CV8" s="510"/>
      <c r="CW8" s="510"/>
      <c r="CX8" s="510"/>
      <c r="CY8" s="510"/>
      <c r="CZ8" s="510"/>
      <c r="DA8" s="511"/>
      <c r="DB8" s="509">
        <v>0.11</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2788</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103</v>
      </c>
      <c r="AV9" s="465"/>
      <c r="AW9" s="465"/>
      <c r="AX9" s="465"/>
      <c r="AY9" s="420" t="s">
        <v>117</v>
      </c>
      <c r="AZ9" s="421"/>
      <c r="BA9" s="421"/>
      <c r="BB9" s="421"/>
      <c r="BC9" s="421"/>
      <c r="BD9" s="421"/>
      <c r="BE9" s="421"/>
      <c r="BF9" s="421"/>
      <c r="BG9" s="421"/>
      <c r="BH9" s="421"/>
      <c r="BI9" s="421"/>
      <c r="BJ9" s="421"/>
      <c r="BK9" s="421"/>
      <c r="BL9" s="421"/>
      <c r="BM9" s="422"/>
      <c r="BN9" s="406">
        <v>106892</v>
      </c>
      <c r="BO9" s="407"/>
      <c r="BP9" s="407"/>
      <c r="BQ9" s="407"/>
      <c r="BR9" s="407"/>
      <c r="BS9" s="407"/>
      <c r="BT9" s="407"/>
      <c r="BU9" s="408"/>
      <c r="BV9" s="406">
        <v>-37249</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33.6</v>
      </c>
      <c r="CU9" s="404"/>
      <c r="CV9" s="404"/>
      <c r="CW9" s="404"/>
      <c r="CX9" s="404"/>
      <c r="CY9" s="404"/>
      <c r="CZ9" s="404"/>
      <c r="DA9" s="405"/>
      <c r="DB9" s="403">
        <v>31.1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119</v>
      </c>
      <c r="M10" s="363"/>
      <c r="N10" s="363"/>
      <c r="O10" s="363"/>
      <c r="P10" s="363"/>
      <c r="Q10" s="364"/>
      <c r="R10" s="359">
        <v>3027</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42342</v>
      </c>
      <c r="BO10" s="407"/>
      <c r="BP10" s="407"/>
      <c r="BQ10" s="407"/>
      <c r="BR10" s="407"/>
      <c r="BS10" s="407"/>
      <c r="BT10" s="407"/>
      <c r="BU10" s="408"/>
      <c r="BV10" s="406">
        <v>18563</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127</v>
      </c>
      <c r="AV11" s="465"/>
      <c r="AW11" s="465"/>
      <c r="AX11" s="465"/>
      <c r="AY11" s="420" t="s">
        <v>128</v>
      </c>
      <c r="AZ11" s="421"/>
      <c r="BA11" s="421"/>
      <c r="BB11" s="421"/>
      <c r="BC11" s="421"/>
      <c r="BD11" s="421"/>
      <c r="BE11" s="421"/>
      <c r="BF11" s="421"/>
      <c r="BG11" s="421"/>
      <c r="BH11" s="421"/>
      <c r="BI11" s="421"/>
      <c r="BJ11" s="421"/>
      <c r="BK11" s="421"/>
      <c r="BL11" s="421"/>
      <c r="BM11" s="422"/>
      <c r="BN11" s="406">
        <v>64450</v>
      </c>
      <c r="BO11" s="407"/>
      <c r="BP11" s="407"/>
      <c r="BQ11" s="407"/>
      <c r="BR11" s="407"/>
      <c r="BS11" s="407"/>
      <c r="BT11" s="407"/>
      <c r="BU11" s="408"/>
      <c r="BV11" s="406">
        <v>64547</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75"/>
      <c r="B12" s="512" t="s">
        <v>132</v>
      </c>
      <c r="C12" s="513"/>
      <c r="D12" s="513"/>
      <c r="E12" s="513"/>
      <c r="F12" s="513"/>
      <c r="G12" s="513"/>
      <c r="H12" s="513"/>
      <c r="I12" s="513"/>
      <c r="J12" s="513"/>
      <c r="K12" s="514"/>
      <c r="L12" s="521" t="s">
        <v>133</v>
      </c>
      <c r="M12" s="522"/>
      <c r="N12" s="522"/>
      <c r="O12" s="522"/>
      <c r="P12" s="522"/>
      <c r="Q12" s="523"/>
      <c r="R12" s="524">
        <v>2606</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95</v>
      </c>
      <c r="AV12" s="465"/>
      <c r="AW12" s="465"/>
      <c r="AX12" s="465"/>
      <c r="AY12" s="420" t="s">
        <v>137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131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139</v>
      </c>
      <c r="N13" s="491"/>
      <c r="O13" s="491"/>
      <c r="P13" s="491"/>
      <c r="Q13" s="492"/>
      <c r="R13" s="493">
        <v>2592</v>
      </c>
      <c r="S13" s="494"/>
      <c r="T13" s="494"/>
      <c r="U13" s="494"/>
      <c r="V13" s="495"/>
      <c r="W13" s="496" t="s">
        <v>140</v>
      </c>
      <c r="X13" s="392"/>
      <c r="Y13" s="392"/>
      <c r="Z13" s="392"/>
      <c r="AA13" s="392"/>
      <c r="AB13" s="393"/>
      <c r="AC13" s="359">
        <v>213</v>
      </c>
      <c r="AD13" s="360"/>
      <c r="AE13" s="360"/>
      <c r="AF13" s="360"/>
      <c r="AG13" s="361"/>
      <c r="AH13" s="359">
        <v>249</v>
      </c>
      <c r="AI13" s="360"/>
      <c r="AJ13" s="360"/>
      <c r="AK13" s="360"/>
      <c r="AL13" s="419"/>
      <c r="AM13" s="463" t="s">
        <v>141</v>
      </c>
      <c r="AN13" s="363"/>
      <c r="AO13" s="363"/>
      <c r="AP13" s="363"/>
      <c r="AQ13" s="363"/>
      <c r="AR13" s="363"/>
      <c r="AS13" s="363"/>
      <c r="AT13" s="364"/>
      <c r="AU13" s="464" t="s">
        <v>121</v>
      </c>
      <c r="AV13" s="465"/>
      <c r="AW13" s="465"/>
      <c r="AX13" s="465"/>
      <c r="AY13" s="420" t="s">
        <v>142</v>
      </c>
      <c r="AZ13" s="421"/>
      <c r="BA13" s="421"/>
      <c r="BB13" s="421"/>
      <c r="BC13" s="421"/>
      <c r="BD13" s="421"/>
      <c r="BE13" s="421"/>
      <c r="BF13" s="421"/>
      <c r="BG13" s="421"/>
      <c r="BH13" s="421"/>
      <c r="BI13" s="421"/>
      <c r="BJ13" s="421"/>
      <c r="BK13" s="421"/>
      <c r="BL13" s="421"/>
      <c r="BM13" s="422"/>
      <c r="BN13" s="406">
        <v>213684</v>
      </c>
      <c r="BO13" s="407"/>
      <c r="BP13" s="407"/>
      <c r="BQ13" s="407"/>
      <c r="BR13" s="407"/>
      <c r="BS13" s="407"/>
      <c r="BT13" s="407"/>
      <c r="BU13" s="408"/>
      <c r="BV13" s="406">
        <v>45861</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11.9</v>
      </c>
      <c r="CU13" s="404"/>
      <c r="CV13" s="404"/>
      <c r="CW13" s="404"/>
      <c r="CX13" s="404"/>
      <c r="CY13" s="404"/>
      <c r="CZ13" s="404"/>
      <c r="DA13" s="405"/>
      <c r="DB13" s="403">
        <v>12.7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144</v>
      </c>
      <c r="M14" s="533"/>
      <c r="N14" s="533"/>
      <c r="O14" s="533"/>
      <c r="P14" s="533"/>
      <c r="Q14" s="534"/>
      <c r="R14" s="493">
        <v>2668</v>
      </c>
      <c r="S14" s="494"/>
      <c r="T14" s="494"/>
      <c r="U14" s="494"/>
      <c r="V14" s="495"/>
      <c r="W14" s="497"/>
      <c r="X14" s="395"/>
      <c r="Y14" s="395"/>
      <c r="Z14" s="395"/>
      <c r="AA14" s="395"/>
      <c r="AB14" s="396"/>
      <c r="AC14" s="486">
        <v>15.7</v>
      </c>
      <c r="AD14" s="487"/>
      <c r="AE14" s="487"/>
      <c r="AF14" s="487"/>
      <c r="AG14" s="488"/>
      <c r="AH14" s="486">
        <v>17.2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v>70.3</v>
      </c>
      <c r="CU14" s="504"/>
      <c r="CV14" s="504"/>
      <c r="CW14" s="504"/>
      <c r="CX14" s="504"/>
      <c r="CY14" s="504"/>
      <c r="CZ14" s="504"/>
      <c r="DA14" s="505"/>
      <c r="DB14" s="503">
        <v>74.3</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146</v>
      </c>
      <c r="N15" s="491"/>
      <c r="O15" s="491"/>
      <c r="P15" s="491"/>
      <c r="Q15" s="492"/>
      <c r="R15" s="493">
        <v>2648</v>
      </c>
      <c r="S15" s="494"/>
      <c r="T15" s="494"/>
      <c r="U15" s="494"/>
      <c r="V15" s="495"/>
      <c r="W15" s="496" t="s">
        <v>147</v>
      </c>
      <c r="X15" s="392"/>
      <c r="Y15" s="392"/>
      <c r="Z15" s="392"/>
      <c r="AA15" s="392"/>
      <c r="AB15" s="393"/>
      <c r="AC15" s="359">
        <v>192</v>
      </c>
      <c r="AD15" s="360"/>
      <c r="AE15" s="360"/>
      <c r="AF15" s="360"/>
      <c r="AG15" s="361"/>
      <c r="AH15" s="359">
        <v>210</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304794</v>
      </c>
      <c r="BO15" s="436"/>
      <c r="BP15" s="436"/>
      <c r="BQ15" s="436"/>
      <c r="BR15" s="436"/>
      <c r="BS15" s="436"/>
      <c r="BT15" s="436"/>
      <c r="BU15" s="437"/>
      <c r="BV15" s="435">
        <v>304533</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14.2</v>
      </c>
      <c r="AD16" s="487"/>
      <c r="AE16" s="487"/>
      <c r="AF16" s="487"/>
      <c r="AG16" s="488"/>
      <c r="AH16" s="486">
        <v>14.5</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3203214</v>
      </c>
      <c r="BO16" s="407"/>
      <c r="BP16" s="407"/>
      <c r="BQ16" s="407"/>
      <c r="BR16" s="407"/>
      <c r="BS16" s="407"/>
      <c r="BT16" s="407"/>
      <c r="BU16" s="408"/>
      <c r="BV16" s="406">
        <v>3171875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153</v>
      </c>
      <c r="N17" s="500"/>
      <c r="O17" s="500"/>
      <c r="P17" s="500"/>
      <c r="Q17" s="501"/>
      <c r="R17" s="483" t="s">
        <v>154</v>
      </c>
      <c r="S17" s="484"/>
      <c r="T17" s="484"/>
      <c r="U17" s="484"/>
      <c r="V17" s="485"/>
      <c r="W17" s="496" t="s">
        <v>155</v>
      </c>
      <c r="X17" s="392"/>
      <c r="Y17" s="392"/>
      <c r="Z17" s="392"/>
      <c r="AA17" s="392"/>
      <c r="AB17" s="393"/>
      <c r="AC17" s="359">
        <v>949</v>
      </c>
      <c r="AD17" s="360"/>
      <c r="AE17" s="360"/>
      <c r="AF17" s="360"/>
      <c r="AG17" s="361"/>
      <c r="AH17" s="359">
        <v>988</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377274</v>
      </c>
      <c r="BO17" s="407"/>
      <c r="BP17" s="407"/>
      <c r="BQ17" s="407"/>
      <c r="BR17" s="407"/>
      <c r="BS17" s="407"/>
      <c r="BT17" s="407"/>
      <c r="BU17" s="408"/>
      <c r="BV17" s="406">
        <v>378722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157</v>
      </c>
      <c r="C18" s="457"/>
      <c r="D18" s="457"/>
      <c r="E18" s="458"/>
      <c r="F18" s="458"/>
      <c r="G18" s="458"/>
      <c r="H18" s="458"/>
      <c r="I18" s="458"/>
      <c r="J18" s="458"/>
      <c r="K18" s="458"/>
      <c r="L18" s="459">
        <v>55.97</v>
      </c>
      <c r="M18" s="459"/>
      <c r="N18" s="459"/>
      <c r="O18" s="459"/>
      <c r="P18" s="459"/>
      <c r="Q18" s="459"/>
      <c r="R18" s="460"/>
      <c r="S18" s="460"/>
      <c r="T18" s="460"/>
      <c r="U18" s="460"/>
      <c r="V18" s="461"/>
      <c r="W18" s="477"/>
      <c r="X18" s="478"/>
      <c r="Y18" s="478"/>
      <c r="Z18" s="478"/>
      <c r="AA18" s="478"/>
      <c r="AB18" s="502"/>
      <c r="AC18" s="376">
        <v>70.099999999999994</v>
      </c>
      <c r="AD18" s="377"/>
      <c r="AE18" s="377"/>
      <c r="AF18" s="377"/>
      <c r="AG18" s="462"/>
      <c r="AH18" s="376">
        <v>68.3</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2965845</v>
      </c>
      <c r="BO18" s="407"/>
      <c r="BP18" s="407"/>
      <c r="BQ18" s="407"/>
      <c r="BR18" s="407"/>
      <c r="BS18" s="407"/>
      <c r="BT18" s="407"/>
      <c r="BU18" s="408"/>
      <c r="BV18" s="406">
        <v>2791917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159</v>
      </c>
      <c r="C19" s="457"/>
      <c r="D19" s="457"/>
      <c r="E19" s="458"/>
      <c r="F19" s="458"/>
      <c r="G19" s="458"/>
      <c r="H19" s="458"/>
      <c r="I19" s="458"/>
      <c r="J19" s="458"/>
      <c r="K19" s="458"/>
      <c r="L19" s="466">
        <v>50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4151927</v>
      </c>
      <c r="BO19" s="407"/>
      <c r="BP19" s="407"/>
      <c r="BQ19" s="407"/>
      <c r="BR19" s="407"/>
      <c r="BS19" s="407"/>
      <c r="BT19" s="407"/>
      <c r="BU19" s="408"/>
      <c r="BV19" s="406">
        <v>4258330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161</v>
      </c>
      <c r="C20" s="457"/>
      <c r="D20" s="457"/>
      <c r="E20" s="458"/>
      <c r="F20" s="458"/>
      <c r="G20" s="458"/>
      <c r="H20" s="458"/>
      <c r="I20" s="458"/>
      <c r="J20" s="458"/>
      <c r="K20" s="458"/>
      <c r="L20" s="466">
        <v>1415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10681701</v>
      </c>
      <c r="BO22" s="436"/>
      <c r="BP22" s="436"/>
      <c r="BQ22" s="436"/>
      <c r="BR22" s="436"/>
      <c r="BS22" s="436"/>
      <c r="BT22" s="436"/>
      <c r="BU22" s="437"/>
      <c r="BV22" s="435">
        <v>11526012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10226923</v>
      </c>
      <c r="BO23" s="407"/>
      <c r="BP23" s="407"/>
      <c r="BQ23" s="407"/>
      <c r="BR23" s="407"/>
      <c r="BS23" s="407"/>
      <c r="BT23" s="407"/>
      <c r="BU23" s="408"/>
      <c r="BV23" s="406">
        <v>11060171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171</v>
      </c>
      <c r="F24" s="363"/>
      <c r="G24" s="363"/>
      <c r="H24" s="363"/>
      <c r="I24" s="363"/>
      <c r="J24" s="363"/>
      <c r="K24" s="364"/>
      <c r="L24" s="359">
        <v>1</v>
      </c>
      <c r="M24" s="360"/>
      <c r="N24" s="360"/>
      <c r="O24" s="360"/>
      <c r="P24" s="361"/>
      <c r="Q24" s="359">
        <v>6900</v>
      </c>
      <c r="R24" s="360"/>
      <c r="S24" s="360"/>
      <c r="T24" s="360"/>
      <c r="U24" s="360"/>
      <c r="V24" s="361"/>
      <c r="W24" s="449"/>
      <c r="X24" s="386"/>
      <c r="Y24" s="387"/>
      <c r="Z24" s="362" t="s">
        <v>172</v>
      </c>
      <c r="AA24" s="363"/>
      <c r="AB24" s="363"/>
      <c r="AC24" s="363"/>
      <c r="AD24" s="363"/>
      <c r="AE24" s="363"/>
      <c r="AF24" s="363"/>
      <c r="AG24" s="364"/>
      <c r="AH24" s="359">
        <v>72</v>
      </c>
      <c r="AI24" s="360"/>
      <c r="AJ24" s="360"/>
      <c r="AK24" s="360"/>
      <c r="AL24" s="361"/>
      <c r="AM24" s="359">
        <v>196488</v>
      </c>
      <c r="AN24" s="360"/>
      <c r="AO24" s="360"/>
      <c r="AP24" s="360"/>
      <c r="AQ24" s="360"/>
      <c r="AR24" s="361"/>
      <c r="AS24" s="359">
        <v>2729</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9892065</v>
      </c>
      <c r="BO24" s="407"/>
      <c r="BP24" s="407"/>
      <c r="BQ24" s="407"/>
      <c r="BR24" s="407"/>
      <c r="BS24" s="407"/>
      <c r="BT24" s="407"/>
      <c r="BU24" s="408"/>
      <c r="BV24" s="406">
        <v>10640188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174</v>
      </c>
      <c r="F25" s="363"/>
      <c r="G25" s="363"/>
      <c r="H25" s="363"/>
      <c r="I25" s="363"/>
      <c r="J25" s="363"/>
      <c r="K25" s="364"/>
      <c r="L25" s="359">
        <v>1</v>
      </c>
      <c r="M25" s="360"/>
      <c r="N25" s="360"/>
      <c r="O25" s="360"/>
      <c r="P25" s="361"/>
      <c r="Q25" s="359">
        <v>5870</v>
      </c>
      <c r="R25" s="360"/>
      <c r="S25" s="360"/>
      <c r="T25" s="360"/>
      <c r="U25" s="360"/>
      <c r="V25" s="361"/>
      <c r="W25" s="449"/>
      <c r="X25" s="386"/>
      <c r="Y25" s="387"/>
      <c r="Z25" s="362" t="s">
        <v>175</v>
      </c>
      <c r="AA25" s="363"/>
      <c r="AB25" s="363"/>
      <c r="AC25" s="363"/>
      <c r="AD25" s="363"/>
      <c r="AE25" s="363"/>
      <c r="AF25" s="363"/>
      <c r="AG25" s="364"/>
      <c r="AH25" s="359" t="s">
        <v>176</v>
      </c>
      <c r="AI25" s="360"/>
      <c r="AJ25" s="360"/>
      <c r="AK25" s="360"/>
      <c r="AL25" s="361"/>
      <c r="AM25" s="359" t="s">
        <v>176</v>
      </c>
      <c r="AN25" s="360"/>
      <c r="AO25" s="360"/>
      <c r="AP25" s="360"/>
      <c r="AQ25" s="360"/>
      <c r="AR25" s="361"/>
      <c r="AS25" s="359" t="s">
        <v>176</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v>487430</v>
      </c>
      <c r="BO25" s="436"/>
      <c r="BP25" s="436"/>
      <c r="BQ25" s="436"/>
      <c r="BR25" s="436"/>
      <c r="BS25" s="436"/>
      <c r="BT25" s="436"/>
      <c r="BU25" s="437"/>
      <c r="BV25" s="435">
        <v>646561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178</v>
      </c>
      <c r="F26" s="363"/>
      <c r="G26" s="363"/>
      <c r="H26" s="363"/>
      <c r="I26" s="363"/>
      <c r="J26" s="363"/>
      <c r="K26" s="364"/>
      <c r="L26" s="359">
        <v>1</v>
      </c>
      <c r="M26" s="360"/>
      <c r="N26" s="360"/>
      <c r="O26" s="360"/>
      <c r="P26" s="361"/>
      <c r="Q26" s="359">
        <v>5330</v>
      </c>
      <c r="R26" s="360"/>
      <c r="S26" s="360"/>
      <c r="T26" s="360"/>
      <c r="U26" s="360"/>
      <c r="V26" s="361"/>
      <c r="W26" s="449"/>
      <c r="X26" s="386"/>
      <c r="Y26" s="387"/>
      <c r="Z26" s="362" t="s">
        <v>179</v>
      </c>
      <c r="AA26" s="417"/>
      <c r="AB26" s="417"/>
      <c r="AC26" s="417"/>
      <c r="AD26" s="417"/>
      <c r="AE26" s="417"/>
      <c r="AF26" s="417"/>
      <c r="AG26" s="418"/>
      <c r="AH26" s="359">
        <v>3</v>
      </c>
      <c r="AI26" s="360"/>
      <c r="AJ26" s="360"/>
      <c r="AK26" s="360"/>
      <c r="AL26" s="361"/>
      <c r="AM26" s="359">
        <v>6807</v>
      </c>
      <c r="AN26" s="360"/>
      <c r="AO26" s="360"/>
      <c r="AP26" s="360"/>
      <c r="AQ26" s="360"/>
      <c r="AR26" s="361"/>
      <c r="AS26" s="359">
        <v>2269</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t="s">
        <v>176</v>
      </c>
      <c r="BO26" s="407"/>
      <c r="BP26" s="407"/>
      <c r="BQ26" s="407"/>
      <c r="BR26" s="407"/>
      <c r="BS26" s="407"/>
      <c r="BT26" s="407"/>
      <c r="BU26" s="408"/>
      <c r="BV26" s="406" t="s">
        <v>176</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181</v>
      </c>
      <c r="F27" s="363"/>
      <c r="G27" s="363"/>
      <c r="H27" s="363"/>
      <c r="I27" s="363"/>
      <c r="J27" s="363"/>
      <c r="K27" s="364"/>
      <c r="L27" s="359">
        <v>1</v>
      </c>
      <c r="M27" s="360"/>
      <c r="N27" s="360"/>
      <c r="O27" s="360"/>
      <c r="P27" s="361"/>
      <c r="Q27" s="359">
        <v>2490</v>
      </c>
      <c r="R27" s="360"/>
      <c r="S27" s="360"/>
      <c r="T27" s="360"/>
      <c r="U27" s="360"/>
      <c r="V27" s="361"/>
      <c r="W27" s="449"/>
      <c r="X27" s="386"/>
      <c r="Y27" s="387"/>
      <c r="Z27" s="362" t="s">
        <v>182</v>
      </c>
      <c r="AA27" s="363"/>
      <c r="AB27" s="363"/>
      <c r="AC27" s="363"/>
      <c r="AD27" s="363"/>
      <c r="AE27" s="363"/>
      <c r="AF27" s="363"/>
      <c r="AG27" s="364"/>
      <c r="AH27" s="359" t="s">
        <v>176</v>
      </c>
      <c r="AI27" s="360"/>
      <c r="AJ27" s="360"/>
      <c r="AK27" s="360"/>
      <c r="AL27" s="361"/>
      <c r="AM27" s="359" t="s">
        <v>176</v>
      </c>
      <c r="AN27" s="360"/>
      <c r="AO27" s="360"/>
      <c r="AP27" s="360"/>
      <c r="AQ27" s="360"/>
      <c r="AR27" s="361"/>
      <c r="AS27" s="359" t="s">
        <v>176</v>
      </c>
      <c r="AT27" s="360"/>
      <c r="AU27" s="360"/>
      <c r="AV27" s="360"/>
      <c r="AW27" s="360"/>
      <c r="AX27" s="419"/>
      <c r="AY27" s="443" t="s">
        <v>183</v>
      </c>
      <c r="AZ27" s="444"/>
      <c r="BA27" s="444"/>
      <c r="BB27" s="444"/>
      <c r="BC27" s="444"/>
      <c r="BD27" s="444"/>
      <c r="BE27" s="444"/>
      <c r="BF27" s="444"/>
      <c r="BG27" s="444"/>
      <c r="BH27" s="444"/>
      <c r="BI27" s="444"/>
      <c r="BJ27" s="444"/>
      <c r="BK27" s="444"/>
      <c r="BL27" s="444"/>
      <c r="BM27" s="445"/>
      <c r="BN27" s="440" t="s">
        <v>176</v>
      </c>
      <c r="BO27" s="441"/>
      <c r="BP27" s="441"/>
      <c r="BQ27" s="441"/>
      <c r="BR27" s="441"/>
      <c r="BS27" s="441"/>
      <c r="BT27" s="441"/>
      <c r="BU27" s="442"/>
      <c r="BV27" s="440" t="s">
        <v>176</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184</v>
      </c>
      <c r="F28" s="363"/>
      <c r="G28" s="363"/>
      <c r="H28" s="363"/>
      <c r="I28" s="363"/>
      <c r="J28" s="363"/>
      <c r="K28" s="364"/>
      <c r="L28" s="359">
        <v>1</v>
      </c>
      <c r="M28" s="360"/>
      <c r="N28" s="360"/>
      <c r="O28" s="360"/>
      <c r="P28" s="361"/>
      <c r="Q28" s="359">
        <v>2070</v>
      </c>
      <c r="R28" s="360"/>
      <c r="S28" s="360"/>
      <c r="T28" s="360"/>
      <c r="U28" s="360"/>
      <c r="V28" s="361"/>
      <c r="W28" s="449"/>
      <c r="X28" s="386"/>
      <c r="Y28" s="387"/>
      <c r="Z28" s="362" t="s">
        <v>185</v>
      </c>
      <c r="AA28" s="363"/>
      <c r="AB28" s="363"/>
      <c r="AC28" s="363"/>
      <c r="AD28" s="363"/>
      <c r="AE28" s="363"/>
      <c r="AF28" s="363"/>
      <c r="AG28" s="364"/>
      <c r="AH28" s="359" t="s">
        <v>176</v>
      </c>
      <c r="AI28" s="360"/>
      <c r="AJ28" s="360"/>
      <c r="AK28" s="360"/>
      <c r="AL28" s="361"/>
      <c r="AM28" s="359" t="s">
        <v>176</v>
      </c>
      <c r="AN28" s="360"/>
      <c r="AO28" s="360"/>
      <c r="AP28" s="360"/>
      <c r="AQ28" s="360"/>
      <c r="AR28" s="361"/>
      <c r="AS28" s="359" t="s">
        <v>176</v>
      </c>
      <c r="AT28" s="360"/>
      <c r="AU28" s="360"/>
      <c r="AV28" s="360"/>
      <c r="AW28" s="360"/>
      <c r="AX28" s="419"/>
      <c r="AY28" s="423" t="s">
        <v>186</v>
      </c>
      <c r="AZ28" s="424"/>
      <c r="BA28" s="424"/>
      <c r="BB28" s="425"/>
      <c r="BC28" s="432" t="s">
        <v>49</v>
      </c>
      <c r="BD28" s="433"/>
      <c r="BE28" s="433"/>
      <c r="BF28" s="433"/>
      <c r="BG28" s="433"/>
      <c r="BH28" s="433"/>
      <c r="BI28" s="433"/>
      <c r="BJ28" s="433"/>
      <c r="BK28" s="433"/>
      <c r="BL28" s="433"/>
      <c r="BM28" s="434"/>
      <c r="BN28" s="435">
        <v>1030872</v>
      </c>
      <c r="BO28" s="436"/>
      <c r="BP28" s="436"/>
      <c r="BQ28" s="436"/>
      <c r="BR28" s="436"/>
      <c r="BS28" s="436"/>
      <c r="BT28" s="436"/>
      <c r="BU28" s="437"/>
      <c r="BV28" s="435">
        <v>988530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187</v>
      </c>
      <c r="F29" s="363"/>
      <c r="G29" s="363"/>
      <c r="H29" s="363"/>
      <c r="I29" s="363"/>
      <c r="J29" s="363"/>
      <c r="K29" s="364"/>
      <c r="L29" s="359">
        <v>8</v>
      </c>
      <c r="M29" s="360"/>
      <c r="N29" s="360"/>
      <c r="O29" s="360"/>
      <c r="P29" s="361"/>
      <c r="Q29" s="359">
        <v>1730</v>
      </c>
      <c r="R29" s="360"/>
      <c r="S29" s="360"/>
      <c r="T29" s="360"/>
      <c r="U29" s="360"/>
      <c r="V29" s="361"/>
      <c r="W29" s="450"/>
      <c r="X29" s="451"/>
      <c r="Y29" s="452"/>
      <c r="Z29" s="362" t="s">
        <v>188</v>
      </c>
      <c r="AA29" s="363"/>
      <c r="AB29" s="363"/>
      <c r="AC29" s="363"/>
      <c r="AD29" s="363"/>
      <c r="AE29" s="363"/>
      <c r="AF29" s="363"/>
      <c r="AG29" s="364"/>
      <c r="AH29" s="359">
        <v>72</v>
      </c>
      <c r="AI29" s="360"/>
      <c r="AJ29" s="360"/>
      <c r="AK29" s="360"/>
      <c r="AL29" s="361"/>
      <c r="AM29" s="359">
        <v>196488</v>
      </c>
      <c r="AN29" s="360"/>
      <c r="AO29" s="360"/>
      <c r="AP29" s="360"/>
      <c r="AQ29" s="360"/>
      <c r="AR29" s="361"/>
      <c r="AS29" s="359">
        <v>2729</v>
      </c>
      <c r="AT29" s="360"/>
      <c r="AU29" s="360"/>
      <c r="AV29" s="360"/>
      <c r="AW29" s="360"/>
      <c r="AX29" s="419"/>
      <c r="AY29" s="426"/>
      <c r="AZ29" s="427"/>
      <c r="BA29" s="427"/>
      <c r="BB29" s="428"/>
      <c r="BC29" s="420" t="s">
        <v>189</v>
      </c>
      <c r="BD29" s="421"/>
      <c r="BE29" s="421"/>
      <c r="BF29" s="421"/>
      <c r="BG29" s="421"/>
      <c r="BH29" s="421"/>
      <c r="BI29" s="421"/>
      <c r="BJ29" s="421"/>
      <c r="BK29" s="421"/>
      <c r="BL29" s="421"/>
      <c r="BM29" s="422"/>
      <c r="BN29" s="406">
        <v>1008048</v>
      </c>
      <c r="BO29" s="407"/>
      <c r="BP29" s="407"/>
      <c r="BQ29" s="407"/>
      <c r="BR29" s="407"/>
      <c r="BS29" s="407"/>
      <c r="BT29" s="407"/>
      <c r="BU29" s="408"/>
      <c r="BV29" s="406">
        <v>948909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190</v>
      </c>
      <c r="X30" s="374"/>
      <c r="Y30" s="374"/>
      <c r="Z30" s="374"/>
      <c r="AA30" s="374"/>
      <c r="AB30" s="374"/>
      <c r="AC30" s="374"/>
      <c r="AD30" s="374"/>
      <c r="AE30" s="374"/>
      <c r="AF30" s="374"/>
      <c r="AG30" s="375"/>
      <c r="AH30" s="376">
        <v>97.7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147735</v>
      </c>
      <c r="BO30" s="441"/>
      <c r="BP30" s="441"/>
      <c r="BQ30" s="441"/>
      <c r="BR30" s="441"/>
      <c r="BS30" s="441"/>
      <c r="BT30" s="441"/>
      <c r="BU30" s="442"/>
      <c r="BV30" s="440">
        <v>164788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191</v>
      </c>
      <c r="D32" s="365"/>
      <c r="E32" s="365"/>
      <c r="F32" s="365"/>
      <c r="G32" s="365"/>
      <c r="H32" s="365"/>
      <c r="I32" s="365"/>
      <c r="J32" s="365"/>
      <c r="K32" s="365"/>
      <c r="L32" s="365"/>
      <c r="M32" s="365"/>
      <c r="N32" s="365"/>
      <c r="O32" s="365"/>
      <c r="P32" s="365"/>
      <c r="Q32" s="365"/>
      <c r="R32" s="365"/>
      <c r="S32" s="365"/>
      <c r="U32" s="366" t="s">
        <v>192</v>
      </c>
      <c r="V32" s="366"/>
      <c r="W32" s="366"/>
      <c r="X32" s="366"/>
      <c r="Y32" s="366"/>
      <c r="Z32" s="366"/>
      <c r="AA32" s="366"/>
      <c r="AB32" s="366"/>
      <c r="AC32" s="366"/>
      <c r="AD32" s="366"/>
      <c r="AE32" s="366"/>
      <c r="AF32" s="366"/>
      <c r="AG32" s="366"/>
      <c r="AH32" s="366"/>
      <c r="AI32" s="366"/>
      <c r="AJ32" s="366"/>
      <c r="AK32" s="366"/>
      <c r="AM32" s="366" t="s">
        <v>193</v>
      </c>
      <c r="AN32" s="366"/>
      <c r="AO32" s="366"/>
      <c r="AP32" s="366"/>
      <c r="AQ32" s="366"/>
      <c r="AR32" s="366"/>
      <c r="AS32" s="366"/>
      <c r="AT32" s="366"/>
      <c r="AU32" s="366"/>
      <c r="AV32" s="366"/>
      <c r="AW32" s="366"/>
      <c r="AX32" s="366"/>
      <c r="AY32" s="366"/>
      <c r="AZ32" s="366"/>
      <c r="BA32" s="366"/>
      <c r="BB32" s="366"/>
      <c r="BC32" s="366"/>
      <c r="BE32" s="366" t="s">
        <v>194</v>
      </c>
      <c r="BF32" s="366"/>
      <c r="BG32" s="366"/>
      <c r="BH32" s="366"/>
      <c r="BI32" s="366"/>
      <c r="BJ32" s="366"/>
      <c r="BK32" s="366"/>
      <c r="BL32" s="366"/>
      <c r="BM32" s="366"/>
      <c r="BN32" s="366"/>
      <c r="BO32" s="366"/>
      <c r="BP32" s="366"/>
      <c r="BQ32" s="366"/>
      <c r="BR32" s="366"/>
      <c r="BS32" s="366"/>
      <c r="BT32" s="366"/>
      <c r="BU32" s="366"/>
      <c r="BW32" s="366" t="s">
        <v>195</v>
      </c>
      <c r="BX32" s="366"/>
      <c r="BY32" s="366"/>
      <c r="BZ32" s="366"/>
      <c r="CA32" s="366"/>
      <c r="CB32" s="366"/>
      <c r="CC32" s="366"/>
      <c r="CD32" s="366"/>
      <c r="CE32" s="366"/>
      <c r="CF32" s="366"/>
      <c r="CG32" s="366"/>
      <c r="CH32" s="366"/>
      <c r="CI32" s="366"/>
      <c r="CJ32" s="366"/>
      <c r="CK32" s="366"/>
      <c r="CL32" s="366"/>
      <c r="CM32" s="366"/>
      <c r="CO32" s="366" t="s">
        <v>196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197</v>
      </c>
      <c r="D33" s="358"/>
      <c r="E33" s="357" t="s">
        <v>198</v>
      </c>
      <c r="F33" s="357"/>
      <c r="G33" s="357"/>
      <c r="H33" s="357"/>
      <c r="I33" s="357"/>
      <c r="J33" s="357"/>
      <c r="K33" s="357"/>
      <c r="L33" s="357"/>
      <c r="M33" s="357"/>
      <c r="N33" s="357"/>
      <c r="O33" s="357"/>
      <c r="P33" s="357"/>
      <c r="Q33" s="357"/>
      <c r="R33" s="357"/>
      <c r="S33" s="357"/>
      <c r="T33" s="179"/>
      <c r="U33" s="358" t="s">
        <v>197</v>
      </c>
      <c r="V33" s="358"/>
      <c r="W33" s="357" t="s">
        <v>198</v>
      </c>
      <c r="X33" s="357"/>
      <c r="Y33" s="357"/>
      <c r="Z33" s="357"/>
      <c r="AA33" s="357"/>
      <c r="AB33" s="357"/>
      <c r="AC33" s="357"/>
      <c r="AD33" s="357"/>
      <c r="AE33" s="357"/>
      <c r="AF33" s="357"/>
      <c r="AG33" s="357"/>
      <c r="AH33" s="357"/>
      <c r="AI33" s="357"/>
      <c r="AJ33" s="357"/>
      <c r="AK33" s="357"/>
      <c r="AL33" s="179"/>
      <c r="AM33" s="358" t="s">
        <v>197</v>
      </c>
      <c r="AN33" s="358"/>
      <c r="AO33" s="357" t="s">
        <v>198</v>
      </c>
      <c r="AP33" s="357"/>
      <c r="AQ33" s="357"/>
      <c r="AR33" s="357"/>
      <c r="AS33" s="357"/>
      <c r="AT33" s="357"/>
      <c r="AU33" s="357"/>
      <c r="AV33" s="357"/>
      <c r="AW33" s="357"/>
      <c r="AX33" s="357"/>
      <c r="AY33" s="357"/>
      <c r="AZ33" s="357"/>
      <c r="BA33" s="357"/>
      <c r="BB33" s="357"/>
      <c r="BC33" s="357"/>
      <c r="BD33" s="185"/>
      <c r="BE33" s="357" t="s">
        <v>199</v>
      </c>
      <c r="BF33" s="357"/>
      <c r="BG33" s="357" t="s">
        <v>200</v>
      </c>
      <c r="BH33" s="357"/>
      <c r="BI33" s="357"/>
      <c r="BJ33" s="357"/>
      <c r="BK33" s="357"/>
      <c r="BL33" s="357"/>
      <c r="BM33" s="357"/>
      <c r="BN33" s="357"/>
      <c r="BO33" s="357"/>
      <c r="BP33" s="357"/>
      <c r="BQ33" s="357"/>
      <c r="BR33" s="357"/>
      <c r="BS33" s="357"/>
      <c r="BT33" s="357"/>
      <c r="BU33" s="357"/>
      <c r="BV33" s="185"/>
      <c r="BW33" s="358" t="s">
        <v>199</v>
      </c>
      <c r="BX33" s="358"/>
      <c r="BY33" s="357" t="s">
        <v>201</v>
      </c>
      <c r="BZ33" s="357"/>
      <c r="CA33" s="357"/>
      <c r="CB33" s="357"/>
      <c r="CC33" s="357"/>
      <c r="CD33" s="357"/>
      <c r="CE33" s="357"/>
      <c r="CF33" s="357"/>
      <c r="CG33" s="357"/>
      <c r="CH33" s="357"/>
      <c r="CI33" s="357"/>
      <c r="CJ33" s="357"/>
      <c r="CK33" s="357"/>
      <c r="CL33" s="357"/>
      <c r="CM33" s="357"/>
      <c r="CN33" s="179"/>
      <c r="CO33" s="358" t="s">
        <v>197</v>
      </c>
      <c r="CP33" s="358"/>
      <c r="CQ33" s="357" t="s">
        <v>202</v>
      </c>
      <c r="CR33" s="357"/>
      <c r="CS33" s="357"/>
      <c r="CT33" s="357"/>
      <c r="CU33" s="357"/>
      <c r="CV33" s="357"/>
      <c r="CW33" s="357"/>
      <c r="CX33" s="357"/>
      <c r="CY33" s="357"/>
      <c r="CZ33" s="357"/>
      <c r="DA33" s="357"/>
      <c r="DB33" s="357"/>
      <c r="DC33" s="357"/>
      <c r="DD33" s="357"/>
      <c r="DE33" s="357"/>
      <c r="DF33" s="179"/>
      <c r="DG33" s="356" t="s">
        <v>203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特別会計国民健康保険事業</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IF('各会計、関係団体の財政状況及び健全化判断比率'!B31="","",'各会計、関係団体の財政状況及び健全化判断比率'!B31)</f>
        <v>特別会計簡易水道事業</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隠岐広域連合（普通会計）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特別会計へき地三度出張診療所</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特別会計後期高齢者医療保険事業</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IF('各会計、関係団体の財政状況及び健全化判断比率'!B32="","",'各会計、関係団体の財政状況及び健全化判断比率'!B32)</f>
        <v>特別会計下水道事業</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隠岐広域連合（介護会計）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特別会計浦郷診療所</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隠岐広域連合（隠岐病院会計）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隠岐広域連合（隠岐島前病院会計）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島前町村組合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島根県市町村総合事務組合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島根県後期高齢者医療広域連合（普通会計）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島根県後期高齢者医療広域連合（後期高齢会計）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351" t="s">
        <v>205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209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xdsT9KBYd5JSxD80p6EGSsK0+Ft5zwfbQQvnjVOyw7uEPQowclRM88vX0Wy2tSPCXk/RO+fQff2i7lo9I12BPg==" saltValue="Fl1ZI59aYnLLUkwTfQsm6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213</v>
      </c>
      <c r="DI1" s="705"/>
      <c r="DJ1" s="705"/>
      <c r="DK1" s="705"/>
      <c r="DL1" s="705"/>
      <c r="DM1" s="705"/>
      <c r="DN1" s="706"/>
      <c r="DO1" s="208"/>
      <c r="DP1" s="704" t="s">
        <v>214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219</v>
      </c>
      <c r="S4" s="661"/>
      <c r="T4" s="661"/>
      <c r="U4" s="661"/>
      <c r="V4" s="661"/>
      <c r="W4" s="661"/>
      <c r="X4" s="661"/>
      <c r="Y4" s="662"/>
      <c r="Z4" s="660" t="s">
        <v>220</v>
      </c>
      <c r="AA4" s="661"/>
      <c r="AB4" s="661"/>
      <c r="AC4" s="662"/>
      <c r="AD4" s="660" t="s">
        <v>221</v>
      </c>
      <c r="AE4" s="661"/>
      <c r="AF4" s="661"/>
      <c r="AG4" s="661"/>
      <c r="AH4" s="661"/>
      <c r="AI4" s="661"/>
      <c r="AJ4" s="661"/>
      <c r="AK4" s="662"/>
      <c r="AL4" s="660" t="s">
        <v>220</v>
      </c>
      <c r="AM4" s="661"/>
      <c r="AN4" s="661"/>
      <c r="AO4" s="662"/>
      <c r="AP4" s="707" t="s">
        <v>222</v>
      </c>
      <c r="AQ4" s="707"/>
      <c r="AR4" s="707"/>
      <c r="AS4" s="707"/>
      <c r="AT4" s="707"/>
      <c r="AU4" s="707"/>
      <c r="AV4" s="707"/>
      <c r="AW4" s="707"/>
      <c r="AX4" s="707"/>
      <c r="AY4" s="707"/>
      <c r="AZ4" s="707"/>
      <c r="BA4" s="707"/>
      <c r="BB4" s="707"/>
      <c r="BC4" s="707"/>
      <c r="BD4" s="707"/>
      <c r="BE4" s="707"/>
      <c r="BF4" s="707"/>
      <c r="BG4" s="707" t="s">
        <v>223</v>
      </c>
      <c r="BH4" s="707"/>
      <c r="BI4" s="707"/>
      <c r="BJ4" s="707"/>
      <c r="BK4" s="707"/>
      <c r="BL4" s="707"/>
      <c r="BM4" s="707"/>
      <c r="BN4" s="707"/>
      <c r="BO4" s="707" t="s">
        <v>220</v>
      </c>
      <c r="BP4" s="707"/>
      <c r="BQ4" s="707"/>
      <c r="BR4" s="707"/>
      <c r="BS4" s="707" t="s">
        <v>224</v>
      </c>
      <c r="BT4" s="707"/>
      <c r="BU4" s="707"/>
      <c r="BV4" s="707"/>
      <c r="BW4" s="707"/>
      <c r="BX4" s="707"/>
      <c r="BY4" s="707"/>
      <c r="BZ4" s="707"/>
      <c r="CA4" s="707"/>
      <c r="CB4" s="707"/>
      <c r="CD4" s="660" t="s">
        <v>225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226</v>
      </c>
      <c r="C5" s="667"/>
      <c r="D5" s="667"/>
      <c r="E5" s="667"/>
      <c r="F5" s="667"/>
      <c r="G5" s="667"/>
      <c r="H5" s="667"/>
      <c r="I5" s="667"/>
      <c r="J5" s="667"/>
      <c r="K5" s="667"/>
      <c r="L5" s="667"/>
      <c r="M5" s="667"/>
      <c r="N5" s="667"/>
      <c r="O5" s="667"/>
      <c r="P5" s="667"/>
      <c r="Q5" s="668"/>
      <c r="R5" s="663">
        <v>282712</v>
      </c>
      <c r="S5" s="664"/>
      <c r="T5" s="664"/>
      <c r="U5" s="664"/>
      <c r="V5" s="664"/>
      <c r="W5" s="664"/>
      <c r="X5" s="664"/>
      <c r="Y5" s="689"/>
      <c r="Z5" s="702">
        <v>4.7</v>
      </c>
      <c r="AA5" s="702"/>
      <c r="AB5" s="702"/>
      <c r="AC5" s="702"/>
      <c r="AD5" s="703">
        <v>282712</v>
      </c>
      <c r="AE5" s="703"/>
      <c r="AF5" s="703"/>
      <c r="AG5" s="703"/>
      <c r="AH5" s="703"/>
      <c r="AI5" s="703"/>
      <c r="AJ5" s="703"/>
      <c r="AK5" s="703"/>
      <c r="AL5" s="690">
        <v>8.6</v>
      </c>
      <c r="AM5" s="672"/>
      <c r="AN5" s="672"/>
      <c r="AO5" s="691"/>
      <c r="AP5" s="666" t="s">
        <v>227</v>
      </c>
      <c r="AQ5" s="667"/>
      <c r="AR5" s="667"/>
      <c r="AS5" s="667"/>
      <c r="AT5" s="667"/>
      <c r="AU5" s="667"/>
      <c r="AV5" s="667"/>
      <c r="AW5" s="667"/>
      <c r="AX5" s="667"/>
      <c r="AY5" s="667"/>
      <c r="AZ5" s="667"/>
      <c r="BA5" s="667"/>
      <c r="BB5" s="667"/>
      <c r="BC5" s="667"/>
      <c r="BD5" s="667"/>
      <c r="BE5" s="667"/>
      <c r="BF5" s="668"/>
      <c r="BG5" s="608">
        <v>282712</v>
      </c>
      <c r="BH5" s="609"/>
      <c r="BI5" s="609"/>
      <c r="BJ5" s="609"/>
      <c r="BK5" s="609"/>
      <c r="BL5" s="609"/>
      <c r="BM5" s="609"/>
      <c r="BN5" s="610"/>
      <c r="BO5" s="646">
        <v>100</v>
      </c>
      <c r="BP5" s="646"/>
      <c r="BQ5" s="646"/>
      <c r="BR5" s="646"/>
      <c r="BS5" s="647" t="s">
        <v>176</v>
      </c>
      <c r="BT5" s="647"/>
      <c r="BU5" s="647"/>
      <c r="BV5" s="647"/>
      <c r="BW5" s="647"/>
      <c r="BX5" s="647"/>
      <c r="BY5" s="647"/>
      <c r="BZ5" s="647"/>
      <c r="CA5" s="647"/>
      <c r="CB5" s="682"/>
      <c r="CD5" s="660" t="s">
        <v>222</v>
      </c>
      <c r="CE5" s="661"/>
      <c r="CF5" s="661"/>
      <c r="CG5" s="661"/>
      <c r="CH5" s="661"/>
      <c r="CI5" s="661"/>
      <c r="CJ5" s="661"/>
      <c r="CK5" s="661"/>
      <c r="CL5" s="661"/>
      <c r="CM5" s="661"/>
      <c r="CN5" s="661"/>
      <c r="CO5" s="661"/>
      <c r="CP5" s="661"/>
      <c r="CQ5" s="662"/>
      <c r="CR5" s="660" t="s">
        <v>228</v>
      </c>
      <c r="CS5" s="661"/>
      <c r="CT5" s="661"/>
      <c r="CU5" s="661"/>
      <c r="CV5" s="661"/>
      <c r="CW5" s="661"/>
      <c r="CX5" s="661"/>
      <c r="CY5" s="662"/>
      <c r="CZ5" s="660" t="s">
        <v>220</v>
      </c>
      <c r="DA5" s="661"/>
      <c r="DB5" s="661"/>
      <c r="DC5" s="662"/>
      <c r="DD5" s="660" t="s">
        <v>229</v>
      </c>
      <c r="DE5" s="661"/>
      <c r="DF5" s="661"/>
      <c r="DG5" s="661"/>
      <c r="DH5" s="661"/>
      <c r="DI5" s="661"/>
      <c r="DJ5" s="661"/>
      <c r="DK5" s="661"/>
      <c r="DL5" s="661"/>
      <c r="DM5" s="661"/>
      <c r="DN5" s="661"/>
      <c r="DO5" s="661"/>
      <c r="DP5" s="662"/>
      <c r="DQ5" s="660" t="s">
        <v>230</v>
      </c>
      <c r="DR5" s="661"/>
      <c r="DS5" s="661"/>
      <c r="DT5" s="661"/>
      <c r="DU5" s="661"/>
      <c r="DV5" s="661"/>
      <c r="DW5" s="661"/>
      <c r="DX5" s="661"/>
      <c r="DY5" s="661"/>
      <c r="DZ5" s="661"/>
      <c r="EA5" s="661"/>
      <c r="EB5" s="661"/>
      <c r="EC5" s="662"/>
    </row>
    <row r="6" spans="2:143" ht="11.25" customHeight="1" x14ac:dyDescent="0.15">
      <c r="B6" s="605" t="s">
        <v>231</v>
      </c>
      <c r="C6" s="606"/>
      <c r="D6" s="606"/>
      <c r="E6" s="606"/>
      <c r="F6" s="606"/>
      <c r="G6" s="606"/>
      <c r="H6" s="606"/>
      <c r="I6" s="606"/>
      <c r="J6" s="606"/>
      <c r="K6" s="606"/>
      <c r="L6" s="606"/>
      <c r="M6" s="606"/>
      <c r="N6" s="606"/>
      <c r="O6" s="606"/>
      <c r="P6" s="606"/>
      <c r="Q6" s="607"/>
      <c r="R6" s="608">
        <v>20807</v>
      </c>
      <c r="S6" s="609"/>
      <c r="T6" s="609"/>
      <c r="U6" s="609"/>
      <c r="V6" s="609"/>
      <c r="W6" s="609"/>
      <c r="X6" s="609"/>
      <c r="Y6" s="610"/>
      <c r="Z6" s="646">
        <v>0.3</v>
      </c>
      <c r="AA6" s="646"/>
      <c r="AB6" s="646"/>
      <c r="AC6" s="646"/>
      <c r="AD6" s="647">
        <v>20807</v>
      </c>
      <c r="AE6" s="647"/>
      <c r="AF6" s="647"/>
      <c r="AG6" s="647"/>
      <c r="AH6" s="647"/>
      <c r="AI6" s="647"/>
      <c r="AJ6" s="647"/>
      <c r="AK6" s="647"/>
      <c r="AL6" s="611">
        <v>0.6</v>
      </c>
      <c r="AM6" s="612"/>
      <c r="AN6" s="612"/>
      <c r="AO6" s="648"/>
      <c r="AP6" s="605" t="s">
        <v>232</v>
      </c>
      <c r="AQ6" s="606"/>
      <c r="AR6" s="606"/>
      <c r="AS6" s="606"/>
      <c r="AT6" s="606"/>
      <c r="AU6" s="606"/>
      <c r="AV6" s="606"/>
      <c r="AW6" s="606"/>
      <c r="AX6" s="606"/>
      <c r="AY6" s="606"/>
      <c r="AZ6" s="606"/>
      <c r="BA6" s="606"/>
      <c r="BB6" s="606"/>
      <c r="BC6" s="606"/>
      <c r="BD6" s="606"/>
      <c r="BE6" s="606"/>
      <c r="BF6" s="607"/>
      <c r="BG6" s="608">
        <v>282712</v>
      </c>
      <c r="BH6" s="609"/>
      <c r="BI6" s="609"/>
      <c r="BJ6" s="609"/>
      <c r="BK6" s="609"/>
      <c r="BL6" s="609"/>
      <c r="BM6" s="609"/>
      <c r="BN6" s="610"/>
      <c r="BO6" s="646">
        <v>100</v>
      </c>
      <c r="BP6" s="646"/>
      <c r="BQ6" s="646"/>
      <c r="BR6" s="646"/>
      <c r="BS6" s="647" t="s">
        <v>176</v>
      </c>
      <c r="BT6" s="647"/>
      <c r="BU6" s="647"/>
      <c r="BV6" s="647"/>
      <c r="BW6" s="647"/>
      <c r="BX6" s="647"/>
      <c r="BY6" s="647"/>
      <c r="BZ6" s="647"/>
      <c r="CA6" s="647"/>
      <c r="CB6" s="682"/>
      <c r="CD6" s="666" t="s">
        <v>233</v>
      </c>
      <c r="CE6" s="667"/>
      <c r="CF6" s="667"/>
      <c r="CG6" s="667"/>
      <c r="CH6" s="667"/>
      <c r="CI6" s="667"/>
      <c r="CJ6" s="667"/>
      <c r="CK6" s="667"/>
      <c r="CL6" s="667"/>
      <c r="CM6" s="667"/>
      <c r="CN6" s="667"/>
      <c r="CO6" s="667"/>
      <c r="CP6" s="667"/>
      <c r="CQ6" s="668"/>
      <c r="CR6" s="608">
        <v>50137</v>
      </c>
      <c r="CS6" s="609"/>
      <c r="CT6" s="609"/>
      <c r="CU6" s="609"/>
      <c r="CV6" s="609"/>
      <c r="CW6" s="609"/>
      <c r="CX6" s="609"/>
      <c r="CY6" s="610"/>
      <c r="CZ6" s="690">
        <v>0.9</v>
      </c>
      <c r="DA6" s="672"/>
      <c r="DB6" s="672"/>
      <c r="DC6" s="692"/>
      <c r="DD6" s="614" t="s">
        <v>234</v>
      </c>
      <c r="DE6" s="609"/>
      <c r="DF6" s="609"/>
      <c r="DG6" s="609"/>
      <c r="DH6" s="609"/>
      <c r="DI6" s="609"/>
      <c r="DJ6" s="609"/>
      <c r="DK6" s="609"/>
      <c r="DL6" s="609"/>
      <c r="DM6" s="609"/>
      <c r="DN6" s="609"/>
      <c r="DO6" s="609"/>
      <c r="DP6" s="610"/>
      <c r="DQ6" s="614">
        <v>50137</v>
      </c>
      <c r="DR6" s="609"/>
      <c r="DS6" s="609"/>
      <c r="DT6" s="609"/>
      <c r="DU6" s="609"/>
      <c r="DV6" s="609"/>
      <c r="DW6" s="609"/>
      <c r="DX6" s="609"/>
      <c r="DY6" s="609"/>
      <c r="DZ6" s="609"/>
      <c r="EA6" s="609"/>
      <c r="EB6" s="609"/>
      <c r="EC6" s="645"/>
    </row>
    <row r="7" spans="2:143" ht="11.25" customHeight="1" x14ac:dyDescent="0.15">
      <c r="B7" s="605" t="s">
        <v>235</v>
      </c>
      <c r="C7" s="606"/>
      <c r="D7" s="606"/>
      <c r="E7" s="606"/>
      <c r="F7" s="606"/>
      <c r="G7" s="606"/>
      <c r="H7" s="606"/>
      <c r="I7" s="606"/>
      <c r="J7" s="606"/>
      <c r="K7" s="606"/>
      <c r="L7" s="606"/>
      <c r="M7" s="606"/>
      <c r="N7" s="606"/>
      <c r="O7" s="606"/>
      <c r="P7" s="606"/>
      <c r="Q7" s="607"/>
      <c r="R7" s="608">
        <v>266</v>
      </c>
      <c r="S7" s="609"/>
      <c r="T7" s="609"/>
      <c r="U7" s="609"/>
      <c r="V7" s="609"/>
      <c r="W7" s="609"/>
      <c r="X7" s="609"/>
      <c r="Y7" s="610"/>
      <c r="Z7" s="646">
        <v>0</v>
      </c>
      <c r="AA7" s="646"/>
      <c r="AB7" s="646"/>
      <c r="AC7" s="646"/>
      <c r="AD7" s="647">
        <v>266</v>
      </c>
      <c r="AE7" s="647"/>
      <c r="AF7" s="647"/>
      <c r="AG7" s="647"/>
      <c r="AH7" s="647"/>
      <c r="AI7" s="647"/>
      <c r="AJ7" s="647"/>
      <c r="AK7" s="647"/>
      <c r="AL7" s="611">
        <v>0</v>
      </c>
      <c r="AM7" s="612"/>
      <c r="AN7" s="612"/>
      <c r="AO7" s="648"/>
      <c r="AP7" s="605" t="s">
        <v>236</v>
      </c>
      <c r="AQ7" s="606"/>
      <c r="AR7" s="606"/>
      <c r="AS7" s="606"/>
      <c r="AT7" s="606"/>
      <c r="AU7" s="606"/>
      <c r="AV7" s="606"/>
      <c r="AW7" s="606"/>
      <c r="AX7" s="606"/>
      <c r="AY7" s="606"/>
      <c r="AZ7" s="606"/>
      <c r="BA7" s="606"/>
      <c r="BB7" s="606"/>
      <c r="BC7" s="606"/>
      <c r="BD7" s="606"/>
      <c r="BE7" s="606"/>
      <c r="BF7" s="607"/>
      <c r="BG7" s="608">
        <v>130367</v>
      </c>
      <c r="BH7" s="609"/>
      <c r="BI7" s="609"/>
      <c r="BJ7" s="609"/>
      <c r="BK7" s="609"/>
      <c r="BL7" s="609"/>
      <c r="BM7" s="609"/>
      <c r="BN7" s="610"/>
      <c r="BO7" s="646">
        <v>46.1</v>
      </c>
      <c r="BP7" s="646"/>
      <c r="BQ7" s="646"/>
      <c r="BR7" s="646"/>
      <c r="BS7" s="647" t="s">
        <v>234</v>
      </c>
      <c r="BT7" s="647"/>
      <c r="BU7" s="647"/>
      <c r="BV7" s="647"/>
      <c r="BW7" s="647"/>
      <c r="BX7" s="647"/>
      <c r="BY7" s="647"/>
      <c r="BZ7" s="647"/>
      <c r="CA7" s="647"/>
      <c r="CB7" s="682"/>
      <c r="CD7" s="605" t="s">
        <v>237</v>
      </c>
      <c r="CE7" s="606"/>
      <c r="CF7" s="606"/>
      <c r="CG7" s="606"/>
      <c r="CH7" s="606"/>
      <c r="CI7" s="606"/>
      <c r="CJ7" s="606"/>
      <c r="CK7" s="606"/>
      <c r="CL7" s="606"/>
      <c r="CM7" s="606"/>
      <c r="CN7" s="606"/>
      <c r="CO7" s="606"/>
      <c r="CP7" s="606"/>
      <c r="CQ7" s="607"/>
      <c r="CR7" s="608">
        <v>1208954</v>
      </c>
      <c r="CS7" s="609"/>
      <c r="CT7" s="609"/>
      <c r="CU7" s="609"/>
      <c r="CV7" s="609"/>
      <c r="CW7" s="609"/>
      <c r="CX7" s="609"/>
      <c r="CY7" s="610"/>
      <c r="CZ7" s="646">
        <v>21</v>
      </c>
      <c r="DA7" s="646"/>
      <c r="DB7" s="646"/>
      <c r="DC7" s="646"/>
      <c r="DD7" s="614">
        <v>84954</v>
      </c>
      <c r="DE7" s="609"/>
      <c r="DF7" s="609"/>
      <c r="DG7" s="609"/>
      <c r="DH7" s="609"/>
      <c r="DI7" s="609"/>
      <c r="DJ7" s="609"/>
      <c r="DK7" s="609"/>
      <c r="DL7" s="609"/>
      <c r="DM7" s="609"/>
      <c r="DN7" s="609"/>
      <c r="DO7" s="609"/>
      <c r="DP7" s="610"/>
      <c r="DQ7" s="614">
        <v>887653</v>
      </c>
      <c r="DR7" s="609"/>
      <c r="DS7" s="609"/>
      <c r="DT7" s="609"/>
      <c r="DU7" s="609"/>
      <c r="DV7" s="609"/>
      <c r="DW7" s="609"/>
      <c r="DX7" s="609"/>
      <c r="DY7" s="609"/>
      <c r="DZ7" s="609"/>
      <c r="EA7" s="609"/>
      <c r="EB7" s="609"/>
      <c r="EC7" s="645"/>
    </row>
    <row r="8" spans="2:143" ht="11.25" customHeight="1" x14ac:dyDescent="0.15">
      <c r="B8" s="605" t="s">
        <v>238</v>
      </c>
      <c r="C8" s="606"/>
      <c r="D8" s="606"/>
      <c r="E8" s="606"/>
      <c r="F8" s="606"/>
      <c r="G8" s="606"/>
      <c r="H8" s="606"/>
      <c r="I8" s="606"/>
      <c r="J8" s="606"/>
      <c r="K8" s="606"/>
      <c r="L8" s="606"/>
      <c r="M8" s="606"/>
      <c r="N8" s="606"/>
      <c r="O8" s="606"/>
      <c r="P8" s="606"/>
      <c r="Q8" s="607"/>
      <c r="R8" s="608">
        <v>1311</v>
      </c>
      <c r="S8" s="609"/>
      <c r="T8" s="609"/>
      <c r="U8" s="609"/>
      <c r="V8" s="609"/>
      <c r="W8" s="609"/>
      <c r="X8" s="609"/>
      <c r="Y8" s="610"/>
      <c r="Z8" s="646">
        <v>0</v>
      </c>
      <c r="AA8" s="646"/>
      <c r="AB8" s="646"/>
      <c r="AC8" s="646"/>
      <c r="AD8" s="647">
        <v>1311</v>
      </c>
      <c r="AE8" s="647"/>
      <c r="AF8" s="647"/>
      <c r="AG8" s="647"/>
      <c r="AH8" s="647"/>
      <c r="AI8" s="647"/>
      <c r="AJ8" s="647"/>
      <c r="AK8" s="647"/>
      <c r="AL8" s="611">
        <v>0</v>
      </c>
      <c r="AM8" s="612"/>
      <c r="AN8" s="612"/>
      <c r="AO8" s="648"/>
      <c r="AP8" s="605" t="s">
        <v>239</v>
      </c>
      <c r="AQ8" s="606"/>
      <c r="AR8" s="606"/>
      <c r="AS8" s="606"/>
      <c r="AT8" s="606"/>
      <c r="AU8" s="606"/>
      <c r="AV8" s="606"/>
      <c r="AW8" s="606"/>
      <c r="AX8" s="606"/>
      <c r="AY8" s="606"/>
      <c r="AZ8" s="606"/>
      <c r="BA8" s="606"/>
      <c r="BB8" s="606"/>
      <c r="BC8" s="606"/>
      <c r="BD8" s="606"/>
      <c r="BE8" s="606"/>
      <c r="BF8" s="607"/>
      <c r="BG8" s="608">
        <v>4935</v>
      </c>
      <c r="BH8" s="609"/>
      <c r="BI8" s="609"/>
      <c r="BJ8" s="609"/>
      <c r="BK8" s="609"/>
      <c r="BL8" s="609"/>
      <c r="BM8" s="609"/>
      <c r="BN8" s="610"/>
      <c r="BO8" s="646">
        <v>1.7</v>
      </c>
      <c r="BP8" s="646"/>
      <c r="BQ8" s="646"/>
      <c r="BR8" s="646"/>
      <c r="BS8" s="647" t="s">
        <v>131</v>
      </c>
      <c r="BT8" s="647"/>
      <c r="BU8" s="647"/>
      <c r="BV8" s="647"/>
      <c r="BW8" s="647"/>
      <c r="BX8" s="647"/>
      <c r="BY8" s="647"/>
      <c r="BZ8" s="647"/>
      <c r="CA8" s="647"/>
      <c r="CB8" s="682"/>
      <c r="CD8" s="605" t="s">
        <v>240</v>
      </c>
      <c r="CE8" s="606"/>
      <c r="CF8" s="606"/>
      <c r="CG8" s="606"/>
      <c r="CH8" s="606"/>
      <c r="CI8" s="606"/>
      <c r="CJ8" s="606"/>
      <c r="CK8" s="606"/>
      <c r="CL8" s="606"/>
      <c r="CM8" s="606"/>
      <c r="CN8" s="606"/>
      <c r="CO8" s="606"/>
      <c r="CP8" s="606"/>
      <c r="CQ8" s="607"/>
      <c r="CR8" s="608">
        <v>764929</v>
      </c>
      <c r="CS8" s="609"/>
      <c r="CT8" s="609"/>
      <c r="CU8" s="609"/>
      <c r="CV8" s="609"/>
      <c r="CW8" s="609"/>
      <c r="CX8" s="609"/>
      <c r="CY8" s="610"/>
      <c r="CZ8" s="646">
        <v>13.3</v>
      </c>
      <c r="DA8" s="646"/>
      <c r="DB8" s="646"/>
      <c r="DC8" s="646"/>
      <c r="DD8" s="614">
        <v>10703</v>
      </c>
      <c r="DE8" s="609"/>
      <c r="DF8" s="609"/>
      <c r="DG8" s="609"/>
      <c r="DH8" s="609"/>
      <c r="DI8" s="609"/>
      <c r="DJ8" s="609"/>
      <c r="DK8" s="609"/>
      <c r="DL8" s="609"/>
      <c r="DM8" s="609"/>
      <c r="DN8" s="609"/>
      <c r="DO8" s="609"/>
      <c r="DP8" s="610"/>
      <c r="DQ8" s="614">
        <v>397579</v>
      </c>
      <c r="DR8" s="609"/>
      <c r="DS8" s="609"/>
      <c r="DT8" s="609"/>
      <c r="DU8" s="609"/>
      <c r="DV8" s="609"/>
      <c r="DW8" s="609"/>
      <c r="DX8" s="609"/>
      <c r="DY8" s="609"/>
      <c r="DZ8" s="609"/>
      <c r="EA8" s="609"/>
      <c r="EB8" s="609"/>
      <c r="EC8" s="645"/>
    </row>
    <row r="9" spans="2:143" ht="11.25" customHeight="1" x14ac:dyDescent="0.15">
      <c r="B9" s="605" t="s">
        <v>241</v>
      </c>
      <c r="C9" s="606"/>
      <c r="D9" s="606"/>
      <c r="E9" s="606"/>
      <c r="F9" s="606"/>
      <c r="G9" s="606"/>
      <c r="H9" s="606"/>
      <c r="I9" s="606"/>
      <c r="J9" s="606"/>
      <c r="K9" s="606"/>
      <c r="L9" s="606"/>
      <c r="M9" s="606"/>
      <c r="N9" s="606"/>
      <c r="O9" s="606"/>
      <c r="P9" s="606"/>
      <c r="Q9" s="607"/>
      <c r="R9" s="608">
        <v>967</v>
      </c>
      <c r="S9" s="609"/>
      <c r="T9" s="609"/>
      <c r="U9" s="609"/>
      <c r="V9" s="609"/>
      <c r="W9" s="609"/>
      <c r="X9" s="609"/>
      <c r="Y9" s="610"/>
      <c r="Z9" s="646">
        <v>0</v>
      </c>
      <c r="AA9" s="646"/>
      <c r="AB9" s="646"/>
      <c r="AC9" s="646"/>
      <c r="AD9" s="647">
        <v>967</v>
      </c>
      <c r="AE9" s="647"/>
      <c r="AF9" s="647"/>
      <c r="AG9" s="647"/>
      <c r="AH9" s="647"/>
      <c r="AI9" s="647"/>
      <c r="AJ9" s="647"/>
      <c r="AK9" s="647"/>
      <c r="AL9" s="611">
        <v>0</v>
      </c>
      <c r="AM9" s="612"/>
      <c r="AN9" s="612"/>
      <c r="AO9" s="648"/>
      <c r="AP9" s="605" t="s">
        <v>242</v>
      </c>
      <c r="AQ9" s="606"/>
      <c r="AR9" s="606"/>
      <c r="AS9" s="606"/>
      <c r="AT9" s="606"/>
      <c r="AU9" s="606"/>
      <c r="AV9" s="606"/>
      <c r="AW9" s="606"/>
      <c r="AX9" s="606"/>
      <c r="AY9" s="606"/>
      <c r="AZ9" s="606"/>
      <c r="BA9" s="606"/>
      <c r="BB9" s="606"/>
      <c r="BC9" s="606"/>
      <c r="BD9" s="606"/>
      <c r="BE9" s="606"/>
      <c r="BF9" s="607"/>
      <c r="BG9" s="608">
        <v>114201</v>
      </c>
      <c r="BH9" s="609"/>
      <c r="BI9" s="609"/>
      <c r="BJ9" s="609"/>
      <c r="BK9" s="609"/>
      <c r="BL9" s="609"/>
      <c r="BM9" s="609"/>
      <c r="BN9" s="610"/>
      <c r="BO9" s="646">
        <v>40.4</v>
      </c>
      <c r="BP9" s="646"/>
      <c r="BQ9" s="646"/>
      <c r="BR9" s="646"/>
      <c r="BS9" s="647" t="s">
        <v>234</v>
      </c>
      <c r="BT9" s="647"/>
      <c r="BU9" s="647"/>
      <c r="BV9" s="647"/>
      <c r="BW9" s="647"/>
      <c r="BX9" s="647"/>
      <c r="BY9" s="647"/>
      <c r="BZ9" s="647"/>
      <c r="CA9" s="647"/>
      <c r="CB9" s="682"/>
      <c r="CD9" s="605" t="s">
        <v>243</v>
      </c>
      <c r="CE9" s="606"/>
      <c r="CF9" s="606"/>
      <c r="CG9" s="606"/>
      <c r="CH9" s="606"/>
      <c r="CI9" s="606"/>
      <c r="CJ9" s="606"/>
      <c r="CK9" s="606"/>
      <c r="CL9" s="606"/>
      <c r="CM9" s="606"/>
      <c r="CN9" s="606"/>
      <c r="CO9" s="606"/>
      <c r="CP9" s="606"/>
      <c r="CQ9" s="607"/>
      <c r="CR9" s="608">
        <v>625484</v>
      </c>
      <c r="CS9" s="609"/>
      <c r="CT9" s="609"/>
      <c r="CU9" s="609"/>
      <c r="CV9" s="609"/>
      <c r="CW9" s="609"/>
      <c r="CX9" s="609"/>
      <c r="CY9" s="610"/>
      <c r="CZ9" s="646">
        <v>10.9</v>
      </c>
      <c r="DA9" s="646"/>
      <c r="DB9" s="646"/>
      <c r="DC9" s="646"/>
      <c r="DD9" s="614">
        <v>2300</v>
      </c>
      <c r="DE9" s="609"/>
      <c r="DF9" s="609"/>
      <c r="DG9" s="609"/>
      <c r="DH9" s="609"/>
      <c r="DI9" s="609"/>
      <c r="DJ9" s="609"/>
      <c r="DK9" s="609"/>
      <c r="DL9" s="609"/>
      <c r="DM9" s="609"/>
      <c r="DN9" s="609"/>
      <c r="DO9" s="609"/>
      <c r="DP9" s="610"/>
      <c r="DQ9" s="614">
        <v>457546</v>
      </c>
      <c r="DR9" s="609"/>
      <c r="DS9" s="609"/>
      <c r="DT9" s="609"/>
      <c r="DU9" s="609"/>
      <c r="DV9" s="609"/>
      <c r="DW9" s="609"/>
      <c r="DX9" s="609"/>
      <c r="DY9" s="609"/>
      <c r="DZ9" s="609"/>
      <c r="EA9" s="609"/>
      <c r="EB9" s="609"/>
      <c r="EC9" s="645"/>
    </row>
    <row r="10" spans="2:143" ht="11.25" customHeight="1" x14ac:dyDescent="0.15">
      <c r="B10" s="605" t="s">
        <v>244</v>
      </c>
      <c r="C10" s="606"/>
      <c r="D10" s="606"/>
      <c r="E10" s="606"/>
      <c r="F10" s="606"/>
      <c r="G10" s="606"/>
      <c r="H10" s="606"/>
      <c r="I10" s="606"/>
      <c r="J10" s="606"/>
      <c r="K10" s="606"/>
      <c r="L10" s="606"/>
      <c r="M10" s="606"/>
      <c r="N10" s="606"/>
      <c r="O10" s="606"/>
      <c r="P10" s="606"/>
      <c r="Q10" s="607"/>
      <c r="R10" s="608" t="s">
        <v>234</v>
      </c>
      <c r="S10" s="609"/>
      <c r="T10" s="609"/>
      <c r="U10" s="609"/>
      <c r="V10" s="609"/>
      <c r="W10" s="609"/>
      <c r="X10" s="609"/>
      <c r="Y10" s="610"/>
      <c r="Z10" s="646" t="s">
        <v>234</v>
      </c>
      <c r="AA10" s="646"/>
      <c r="AB10" s="646"/>
      <c r="AC10" s="646"/>
      <c r="AD10" s="647" t="s">
        <v>234</v>
      </c>
      <c r="AE10" s="647"/>
      <c r="AF10" s="647"/>
      <c r="AG10" s="647"/>
      <c r="AH10" s="647"/>
      <c r="AI10" s="647"/>
      <c r="AJ10" s="647"/>
      <c r="AK10" s="647"/>
      <c r="AL10" s="611" t="s">
        <v>234</v>
      </c>
      <c r="AM10" s="612"/>
      <c r="AN10" s="612"/>
      <c r="AO10" s="648"/>
      <c r="AP10" s="605" t="s">
        <v>245</v>
      </c>
      <c r="AQ10" s="606"/>
      <c r="AR10" s="606"/>
      <c r="AS10" s="606"/>
      <c r="AT10" s="606"/>
      <c r="AU10" s="606"/>
      <c r="AV10" s="606"/>
      <c r="AW10" s="606"/>
      <c r="AX10" s="606"/>
      <c r="AY10" s="606"/>
      <c r="AZ10" s="606"/>
      <c r="BA10" s="606"/>
      <c r="BB10" s="606"/>
      <c r="BC10" s="606"/>
      <c r="BD10" s="606"/>
      <c r="BE10" s="606"/>
      <c r="BF10" s="607"/>
      <c r="BG10" s="608">
        <v>7356</v>
      </c>
      <c r="BH10" s="609"/>
      <c r="BI10" s="609"/>
      <c r="BJ10" s="609"/>
      <c r="BK10" s="609"/>
      <c r="BL10" s="609"/>
      <c r="BM10" s="609"/>
      <c r="BN10" s="610"/>
      <c r="BO10" s="646">
        <v>2.6</v>
      </c>
      <c r="BP10" s="646"/>
      <c r="BQ10" s="646"/>
      <c r="BR10" s="646"/>
      <c r="BS10" s="647" t="s">
        <v>234</v>
      </c>
      <c r="BT10" s="647"/>
      <c r="BU10" s="647"/>
      <c r="BV10" s="647"/>
      <c r="BW10" s="647"/>
      <c r="BX10" s="647"/>
      <c r="BY10" s="647"/>
      <c r="BZ10" s="647"/>
      <c r="CA10" s="647"/>
      <c r="CB10" s="682"/>
      <c r="CD10" s="605" t="s">
        <v>246</v>
      </c>
      <c r="CE10" s="606"/>
      <c r="CF10" s="606"/>
      <c r="CG10" s="606"/>
      <c r="CH10" s="606"/>
      <c r="CI10" s="606"/>
      <c r="CJ10" s="606"/>
      <c r="CK10" s="606"/>
      <c r="CL10" s="606"/>
      <c r="CM10" s="606"/>
      <c r="CN10" s="606"/>
      <c r="CO10" s="606"/>
      <c r="CP10" s="606"/>
      <c r="CQ10" s="607"/>
      <c r="CR10" s="608" t="s">
        <v>131</v>
      </c>
      <c r="CS10" s="609"/>
      <c r="CT10" s="609"/>
      <c r="CU10" s="609"/>
      <c r="CV10" s="609"/>
      <c r="CW10" s="609"/>
      <c r="CX10" s="609"/>
      <c r="CY10" s="610"/>
      <c r="CZ10" s="646" t="s">
        <v>131</v>
      </c>
      <c r="DA10" s="646"/>
      <c r="DB10" s="646"/>
      <c r="DC10" s="646"/>
      <c r="DD10" s="614" t="s">
        <v>131</v>
      </c>
      <c r="DE10" s="609"/>
      <c r="DF10" s="609"/>
      <c r="DG10" s="609"/>
      <c r="DH10" s="609"/>
      <c r="DI10" s="609"/>
      <c r="DJ10" s="609"/>
      <c r="DK10" s="609"/>
      <c r="DL10" s="609"/>
      <c r="DM10" s="609"/>
      <c r="DN10" s="609"/>
      <c r="DO10" s="609"/>
      <c r="DP10" s="610"/>
      <c r="DQ10" s="614" t="s">
        <v>131</v>
      </c>
      <c r="DR10" s="609"/>
      <c r="DS10" s="609"/>
      <c r="DT10" s="609"/>
      <c r="DU10" s="609"/>
      <c r="DV10" s="609"/>
      <c r="DW10" s="609"/>
      <c r="DX10" s="609"/>
      <c r="DY10" s="609"/>
      <c r="DZ10" s="609"/>
      <c r="EA10" s="609"/>
      <c r="EB10" s="609"/>
      <c r="EC10" s="645"/>
    </row>
    <row r="11" spans="2:143" ht="11.25" customHeight="1" x14ac:dyDescent="0.15">
      <c r="B11" s="605" t="s">
        <v>247</v>
      </c>
      <c r="C11" s="606"/>
      <c r="D11" s="606"/>
      <c r="E11" s="606"/>
      <c r="F11" s="606"/>
      <c r="G11" s="606"/>
      <c r="H11" s="606"/>
      <c r="I11" s="606"/>
      <c r="J11" s="606"/>
      <c r="K11" s="606"/>
      <c r="L11" s="606"/>
      <c r="M11" s="606"/>
      <c r="N11" s="606"/>
      <c r="O11" s="606"/>
      <c r="P11" s="606"/>
      <c r="Q11" s="607"/>
      <c r="R11" s="608">
        <v>68256</v>
      </c>
      <c r="S11" s="609"/>
      <c r="T11" s="609"/>
      <c r="U11" s="609"/>
      <c r="V11" s="609"/>
      <c r="W11" s="609"/>
      <c r="X11" s="609"/>
      <c r="Y11" s="610"/>
      <c r="Z11" s="611">
        <v>1.1000000000000001</v>
      </c>
      <c r="AA11" s="612"/>
      <c r="AB11" s="612"/>
      <c r="AC11" s="613"/>
      <c r="AD11" s="614">
        <v>68256</v>
      </c>
      <c r="AE11" s="609"/>
      <c r="AF11" s="609"/>
      <c r="AG11" s="609"/>
      <c r="AH11" s="609"/>
      <c r="AI11" s="609"/>
      <c r="AJ11" s="609"/>
      <c r="AK11" s="610"/>
      <c r="AL11" s="611">
        <v>2.1</v>
      </c>
      <c r="AM11" s="612"/>
      <c r="AN11" s="612"/>
      <c r="AO11" s="648"/>
      <c r="AP11" s="605" t="s">
        <v>248</v>
      </c>
      <c r="AQ11" s="606"/>
      <c r="AR11" s="606"/>
      <c r="AS11" s="606"/>
      <c r="AT11" s="606"/>
      <c r="AU11" s="606"/>
      <c r="AV11" s="606"/>
      <c r="AW11" s="606"/>
      <c r="AX11" s="606"/>
      <c r="AY11" s="606"/>
      <c r="AZ11" s="606"/>
      <c r="BA11" s="606"/>
      <c r="BB11" s="606"/>
      <c r="BC11" s="606"/>
      <c r="BD11" s="606"/>
      <c r="BE11" s="606"/>
      <c r="BF11" s="607"/>
      <c r="BG11" s="608">
        <v>3875</v>
      </c>
      <c r="BH11" s="609"/>
      <c r="BI11" s="609"/>
      <c r="BJ11" s="609"/>
      <c r="BK11" s="609"/>
      <c r="BL11" s="609"/>
      <c r="BM11" s="609"/>
      <c r="BN11" s="610"/>
      <c r="BO11" s="646">
        <v>1.4</v>
      </c>
      <c r="BP11" s="646"/>
      <c r="BQ11" s="646"/>
      <c r="BR11" s="646"/>
      <c r="BS11" s="647" t="s">
        <v>131</v>
      </c>
      <c r="BT11" s="647"/>
      <c r="BU11" s="647"/>
      <c r="BV11" s="647"/>
      <c r="BW11" s="647"/>
      <c r="BX11" s="647"/>
      <c r="BY11" s="647"/>
      <c r="BZ11" s="647"/>
      <c r="CA11" s="647"/>
      <c r="CB11" s="682"/>
      <c r="CD11" s="605" t="s">
        <v>249</v>
      </c>
      <c r="CE11" s="606"/>
      <c r="CF11" s="606"/>
      <c r="CG11" s="606"/>
      <c r="CH11" s="606"/>
      <c r="CI11" s="606"/>
      <c r="CJ11" s="606"/>
      <c r="CK11" s="606"/>
      <c r="CL11" s="606"/>
      <c r="CM11" s="606"/>
      <c r="CN11" s="606"/>
      <c r="CO11" s="606"/>
      <c r="CP11" s="606"/>
      <c r="CQ11" s="607"/>
      <c r="CR11" s="608">
        <v>396214</v>
      </c>
      <c r="CS11" s="609"/>
      <c r="CT11" s="609"/>
      <c r="CU11" s="609"/>
      <c r="CV11" s="609"/>
      <c r="CW11" s="609"/>
      <c r="CX11" s="609"/>
      <c r="CY11" s="610"/>
      <c r="CZ11" s="646">
        <v>6.9</v>
      </c>
      <c r="DA11" s="646"/>
      <c r="DB11" s="646"/>
      <c r="DC11" s="646"/>
      <c r="DD11" s="614">
        <v>181404</v>
      </c>
      <c r="DE11" s="609"/>
      <c r="DF11" s="609"/>
      <c r="DG11" s="609"/>
      <c r="DH11" s="609"/>
      <c r="DI11" s="609"/>
      <c r="DJ11" s="609"/>
      <c r="DK11" s="609"/>
      <c r="DL11" s="609"/>
      <c r="DM11" s="609"/>
      <c r="DN11" s="609"/>
      <c r="DO11" s="609"/>
      <c r="DP11" s="610"/>
      <c r="DQ11" s="614">
        <v>139538</v>
      </c>
      <c r="DR11" s="609"/>
      <c r="DS11" s="609"/>
      <c r="DT11" s="609"/>
      <c r="DU11" s="609"/>
      <c r="DV11" s="609"/>
      <c r="DW11" s="609"/>
      <c r="DX11" s="609"/>
      <c r="DY11" s="609"/>
      <c r="DZ11" s="609"/>
      <c r="EA11" s="609"/>
      <c r="EB11" s="609"/>
      <c r="EC11" s="645"/>
    </row>
    <row r="12" spans="2:143" ht="11.25" customHeight="1" x14ac:dyDescent="0.15">
      <c r="B12" s="605" t="s">
        <v>250</v>
      </c>
      <c r="C12" s="606"/>
      <c r="D12" s="606"/>
      <c r="E12" s="606"/>
      <c r="F12" s="606"/>
      <c r="G12" s="606"/>
      <c r="H12" s="606"/>
      <c r="I12" s="606"/>
      <c r="J12" s="606"/>
      <c r="K12" s="606"/>
      <c r="L12" s="606"/>
      <c r="M12" s="606"/>
      <c r="N12" s="606"/>
      <c r="O12" s="606"/>
      <c r="P12" s="606"/>
      <c r="Q12" s="607"/>
      <c r="R12" s="608" t="s">
        <v>176</v>
      </c>
      <c r="S12" s="609"/>
      <c r="T12" s="609"/>
      <c r="U12" s="609"/>
      <c r="V12" s="609"/>
      <c r="W12" s="609"/>
      <c r="X12" s="609"/>
      <c r="Y12" s="610"/>
      <c r="Z12" s="646" t="s">
        <v>131</v>
      </c>
      <c r="AA12" s="646"/>
      <c r="AB12" s="646"/>
      <c r="AC12" s="646"/>
      <c r="AD12" s="647" t="s">
        <v>234</v>
      </c>
      <c r="AE12" s="647"/>
      <c r="AF12" s="647"/>
      <c r="AG12" s="647"/>
      <c r="AH12" s="647"/>
      <c r="AI12" s="647"/>
      <c r="AJ12" s="647"/>
      <c r="AK12" s="647"/>
      <c r="AL12" s="611" t="s">
        <v>234</v>
      </c>
      <c r="AM12" s="612"/>
      <c r="AN12" s="612"/>
      <c r="AO12" s="648"/>
      <c r="AP12" s="605" t="s">
        <v>251</v>
      </c>
      <c r="AQ12" s="606"/>
      <c r="AR12" s="606"/>
      <c r="AS12" s="606"/>
      <c r="AT12" s="606"/>
      <c r="AU12" s="606"/>
      <c r="AV12" s="606"/>
      <c r="AW12" s="606"/>
      <c r="AX12" s="606"/>
      <c r="AY12" s="606"/>
      <c r="AZ12" s="606"/>
      <c r="BA12" s="606"/>
      <c r="BB12" s="606"/>
      <c r="BC12" s="606"/>
      <c r="BD12" s="606"/>
      <c r="BE12" s="606"/>
      <c r="BF12" s="607"/>
      <c r="BG12" s="608">
        <v>117462</v>
      </c>
      <c r="BH12" s="609"/>
      <c r="BI12" s="609"/>
      <c r="BJ12" s="609"/>
      <c r="BK12" s="609"/>
      <c r="BL12" s="609"/>
      <c r="BM12" s="609"/>
      <c r="BN12" s="610"/>
      <c r="BO12" s="646">
        <v>41.5</v>
      </c>
      <c r="BP12" s="646"/>
      <c r="BQ12" s="646"/>
      <c r="BR12" s="646"/>
      <c r="BS12" s="647" t="s">
        <v>234</v>
      </c>
      <c r="BT12" s="647"/>
      <c r="BU12" s="647"/>
      <c r="BV12" s="647"/>
      <c r="BW12" s="647"/>
      <c r="BX12" s="647"/>
      <c r="BY12" s="647"/>
      <c r="BZ12" s="647"/>
      <c r="CA12" s="647"/>
      <c r="CB12" s="682"/>
      <c r="CD12" s="605" t="s">
        <v>252</v>
      </c>
      <c r="CE12" s="606"/>
      <c r="CF12" s="606"/>
      <c r="CG12" s="606"/>
      <c r="CH12" s="606"/>
      <c r="CI12" s="606"/>
      <c r="CJ12" s="606"/>
      <c r="CK12" s="606"/>
      <c r="CL12" s="606"/>
      <c r="CM12" s="606"/>
      <c r="CN12" s="606"/>
      <c r="CO12" s="606"/>
      <c r="CP12" s="606"/>
      <c r="CQ12" s="607"/>
      <c r="CR12" s="608">
        <v>264931</v>
      </c>
      <c r="CS12" s="609"/>
      <c r="CT12" s="609"/>
      <c r="CU12" s="609"/>
      <c r="CV12" s="609"/>
      <c r="CW12" s="609"/>
      <c r="CX12" s="609"/>
      <c r="CY12" s="610"/>
      <c r="CZ12" s="646">
        <v>4.5999999999999996</v>
      </c>
      <c r="DA12" s="646"/>
      <c r="DB12" s="646"/>
      <c r="DC12" s="646"/>
      <c r="DD12" s="614">
        <v>125959</v>
      </c>
      <c r="DE12" s="609"/>
      <c r="DF12" s="609"/>
      <c r="DG12" s="609"/>
      <c r="DH12" s="609"/>
      <c r="DI12" s="609"/>
      <c r="DJ12" s="609"/>
      <c r="DK12" s="609"/>
      <c r="DL12" s="609"/>
      <c r="DM12" s="609"/>
      <c r="DN12" s="609"/>
      <c r="DO12" s="609"/>
      <c r="DP12" s="610"/>
      <c r="DQ12" s="614">
        <v>82245</v>
      </c>
      <c r="DR12" s="609"/>
      <c r="DS12" s="609"/>
      <c r="DT12" s="609"/>
      <c r="DU12" s="609"/>
      <c r="DV12" s="609"/>
      <c r="DW12" s="609"/>
      <c r="DX12" s="609"/>
      <c r="DY12" s="609"/>
      <c r="DZ12" s="609"/>
      <c r="EA12" s="609"/>
      <c r="EB12" s="609"/>
      <c r="EC12" s="645"/>
    </row>
    <row r="13" spans="2:143" ht="11.25" customHeight="1" x14ac:dyDescent="0.15">
      <c r="B13" s="605" t="s">
        <v>253</v>
      </c>
      <c r="C13" s="606"/>
      <c r="D13" s="606"/>
      <c r="E13" s="606"/>
      <c r="F13" s="606"/>
      <c r="G13" s="606"/>
      <c r="H13" s="606"/>
      <c r="I13" s="606"/>
      <c r="J13" s="606"/>
      <c r="K13" s="606"/>
      <c r="L13" s="606"/>
      <c r="M13" s="606"/>
      <c r="N13" s="606"/>
      <c r="O13" s="606"/>
      <c r="P13" s="606"/>
      <c r="Q13" s="607"/>
      <c r="R13" s="608" t="s">
        <v>131</v>
      </c>
      <c r="S13" s="609"/>
      <c r="T13" s="609"/>
      <c r="U13" s="609"/>
      <c r="V13" s="609"/>
      <c r="W13" s="609"/>
      <c r="X13" s="609"/>
      <c r="Y13" s="610"/>
      <c r="Z13" s="646" t="s">
        <v>234</v>
      </c>
      <c r="AA13" s="646"/>
      <c r="AB13" s="646"/>
      <c r="AC13" s="646"/>
      <c r="AD13" s="647" t="s">
        <v>176</v>
      </c>
      <c r="AE13" s="647"/>
      <c r="AF13" s="647"/>
      <c r="AG13" s="647"/>
      <c r="AH13" s="647"/>
      <c r="AI13" s="647"/>
      <c r="AJ13" s="647"/>
      <c r="AK13" s="647"/>
      <c r="AL13" s="611" t="s">
        <v>176</v>
      </c>
      <c r="AM13" s="612"/>
      <c r="AN13" s="612"/>
      <c r="AO13" s="648"/>
      <c r="AP13" s="605" t="s">
        <v>254</v>
      </c>
      <c r="AQ13" s="606"/>
      <c r="AR13" s="606"/>
      <c r="AS13" s="606"/>
      <c r="AT13" s="606"/>
      <c r="AU13" s="606"/>
      <c r="AV13" s="606"/>
      <c r="AW13" s="606"/>
      <c r="AX13" s="606"/>
      <c r="AY13" s="606"/>
      <c r="AZ13" s="606"/>
      <c r="BA13" s="606"/>
      <c r="BB13" s="606"/>
      <c r="BC13" s="606"/>
      <c r="BD13" s="606"/>
      <c r="BE13" s="606"/>
      <c r="BF13" s="607"/>
      <c r="BG13" s="608">
        <v>115405</v>
      </c>
      <c r="BH13" s="609"/>
      <c r="BI13" s="609"/>
      <c r="BJ13" s="609"/>
      <c r="BK13" s="609"/>
      <c r="BL13" s="609"/>
      <c r="BM13" s="609"/>
      <c r="BN13" s="610"/>
      <c r="BO13" s="646">
        <v>40.799999999999997</v>
      </c>
      <c r="BP13" s="646"/>
      <c r="BQ13" s="646"/>
      <c r="BR13" s="646"/>
      <c r="BS13" s="647" t="s">
        <v>176</v>
      </c>
      <c r="BT13" s="647"/>
      <c r="BU13" s="647"/>
      <c r="BV13" s="647"/>
      <c r="BW13" s="647"/>
      <c r="BX13" s="647"/>
      <c r="BY13" s="647"/>
      <c r="BZ13" s="647"/>
      <c r="CA13" s="647"/>
      <c r="CB13" s="682"/>
      <c r="CD13" s="605" t="s">
        <v>255</v>
      </c>
      <c r="CE13" s="606"/>
      <c r="CF13" s="606"/>
      <c r="CG13" s="606"/>
      <c r="CH13" s="606"/>
      <c r="CI13" s="606"/>
      <c r="CJ13" s="606"/>
      <c r="CK13" s="606"/>
      <c r="CL13" s="606"/>
      <c r="CM13" s="606"/>
      <c r="CN13" s="606"/>
      <c r="CO13" s="606"/>
      <c r="CP13" s="606"/>
      <c r="CQ13" s="607"/>
      <c r="CR13" s="608">
        <v>348871</v>
      </c>
      <c r="CS13" s="609"/>
      <c r="CT13" s="609"/>
      <c r="CU13" s="609"/>
      <c r="CV13" s="609"/>
      <c r="CW13" s="609"/>
      <c r="CX13" s="609"/>
      <c r="CY13" s="610"/>
      <c r="CZ13" s="646">
        <v>6.1</v>
      </c>
      <c r="DA13" s="646"/>
      <c r="DB13" s="646"/>
      <c r="DC13" s="646"/>
      <c r="DD13" s="614">
        <v>204468</v>
      </c>
      <c r="DE13" s="609"/>
      <c r="DF13" s="609"/>
      <c r="DG13" s="609"/>
      <c r="DH13" s="609"/>
      <c r="DI13" s="609"/>
      <c r="DJ13" s="609"/>
      <c r="DK13" s="609"/>
      <c r="DL13" s="609"/>
      <c r="DM13" s="609"/>
      <c r="DN13" s="609"/>
      <c r="DO13" s="609"/>
      <c r="DP13" s="610"/>
      <c r="DQ13" s="614">
        <v>134921</v>
      </c>
      <c r="DR13" s="609"/>
      <c r="DS13" s="609"/>
      <c r="DT13" s="609"/>
      <c r="DU13" s="609"/>
      <c r="DV13" s="609"/>
      <c r="DW13" s="609"/>
      <c r="DX13" s="609"/>
      <c r="DY13" s="609"/>
      <c r="DZ13" s="609"/>
      <c r="EA13" s="609"/>
      <c r="EB13" s="609"/>
      <c r="EC13" s="645"/>
    </row>
    <row r="14" spans="2:143" ht="11.25" customHeight="1" x14ac:dyDescent="0.15">
      <c r="B14" s="605" t="s">
        <v>256</v>
      </c>
      <c r="C14" s="606"/>
      <c r="D14" s="606"/>
      <c r="E14" s="606"/>
      <c r="F14" s="606"/>
      <c r="G14" s="606"/>
      <c r="H14" s="606"/>
      <c r="I14" s="606"/>
      <c r="J14" s="606"/>
      <c r="K14" s="606"/>
      <c r="L14" s="606"/>
      <c r="M14" s="606"/>
      <c r="N14" s="606"/>
      <c r="O14" s="606"/>
      <c r="P14" s="606"/>
      <c r="Q14" s="607"/>
      <c r="R14" s="608" t="s">
        <v>176</v>
      </c>
      <c r="S14" s="609"/>
      <c r="T14" s="609"/>
      <c r="U14" s="609"/>
      <c r="V14" s="609"/>
      <c r="W14" s="609"/>
      <c r="X14" s="609"/>
      <c r="Y14" s="610"/>
      <c r="Z14" s="646" t="s">
        <v>234</v>
      </c>
      <c r="AA14" s="646"/>
      <c r="AB14" s="646"/>
      <c r="AC14" s="646"/>
      <c r="AD14" s="647" t="s">
        <v>234</v>
      </c>
      <c r="AE14" s="647"/>
      <c r="AF14" s="647"/>
      <c r="AG14" s="647"/>
      <c r="AH14" s="647"/>
      <c r="AI14" s="647"/>
      <c r="AJ14" s="647"/>
      <c r="AK14" s="647"/>
      <c r="AL14" s="611" t="s">
        <v>131</v>
      </c>
      <c r="AM14" s="612"/>
      <c r="AN14" s="612"/>
      <c r="AO14" s="648"/>
      <c r="AP14" s="605" t="s">
        <v>257</v>
      </c>
      <c r="AQ14" s="606"/>
      <c r="AR14" s="606"/>
      <c r="AS14" s="606"/>
      <c r="AT14" s="606"/>
      <c r="AU14" s="606"/>
      <c r="AV14" s="606"/>
      <c r="AW14" s="606"/>
      <c r="AX14" s="606"/>
      <c r="AY14" s="606"/>
      <c r="AZ14" s="606"/>
      <c r="BA14" s="606"/>
      <c r="BB14" s="606"/>
      <c r="BC14" s="606"/>
      <c r="BD14" s="606"/>
      <c r="BE14" s="606"/>
      <c r="BF14" s="607"/>
      <c r="BG14" s="608">
        <v>13710</v>
      </c>
      <c r="BH14" s="609"/>
      <c r="BI14" s="609"/>
      <c r="BJ14" s="609"/>
      <c r="BK14" s="609"/>
      <c r="BL14" s="609"/>
      <c r="BM14" s="609"/>
      <c r="BN14" s="610"/>
      <c r="BO14" s="646">
        <v>4.8</v>
      </c>
      <c r="BP14" s="646"/>
      <c r="BQ14" s="646"/>
      <c r="BR14" s="646"/>
      <c r="BS14" s="647" t="s">
        <v>234</v>
      </c>
      <c r="BT14" s="647"/>
      <c r="BU14" s="647"/>
      <c r="BV14" s="647"/>
      <c r="BW14" s="647"/>
      <c r="BX14" s="647"/>
      <c r="BY14" s="647"/>
      <c r="BZ14" s="647"/>
      <c r="CA14" s="647"/>
      <c r="CB14" s="682"/>
      <c r="CD14" s="605" t="s">
        <v>258</v>
      </c>
      <c r="CE14" s="606"/>
      <c r="CF14" s="606"/>
      <c r="CG14" s="606"/>
      <c r="CH14" s="606"/>
      <c r="CI14" s="606"/>
      <c r="CJ14" s="606"/>
      <c r="CK14" s="606"/>
      <c r="CL14" s="606"/>
      <c r="CM14" s="606"/>
      <c r="CN14" s="606"/>
      <c r="CO14" s="606"/>
      <c r="CP14" s="606"/>
      <c r="CQ14" s="607"/>
      <c r="CR14" s="608">
        <v>129558</v>
      </c>
      <c r="CS14" s="609"/>
      <c r="CT14" s="609"/>
      <c r="CU14" s="609"/>
      <c r="CV14" s="609"/>
      <c r="CW14" s="609"/>
      <c r="CX14" s="609"/>
      <c r="CY14" s="610"/>
      <c r="CZ14" s="646">
        <v>2.2000000000000002</v>
      </c>
      <c r="DA14" s="646"/>
      <c r="DB14" s="646"/>
      <c r="DC14" s="646"/>
      <c r="DD14" s="614" t="s">
        <v>131</v>
      </c>
      <c r="DE14" s="609"/>
      <c r="DF14" s="609"/>
      <c r="DG14" s="609"/>
      <c r="DH14" s="609"/>
      <c r="DI14" s="609"/>
      <c r="DJ14" s="609"/>
      <c r="DK14" s="609"/>
      <c r="DL14" s="609"/>
      <c r="DM14" s="609"/>
      <c r="DN14" s="609"/>
      <c r="DO14" s="609"/>
      <c r="DP14" s="610"/>
      <c r="DQ14" s="614">
        <v>129435</v>
      </c>
      <c r="DR14" s="609"/>
      <c r="DS14" s="609"/>
      <c r="DT14" s="609"/>
      <c r="DU14" s="609"/>
      <c r="DV14" s="609"/>
      <c r="DW14" s="609"/>
      <c r="DX14" s="609"/>
      <c r="DY14" s="609"/>
      <c r="DZ14" s="609"/>
      <c r="EA14" s="609"/>
      <c r="EB14" s="609"/>
      <c r="EC14" s="645"/>
    </row>
    <row r="15" spans="2:143" ht="11.25" customHeight="1" x14ac:dyDescent="0.15">
      <c r="B15" s="605" t="s">
        <v>259</v>
      </c>
      <c r="C15" s="606"/>
      <c r="D15" s="606"/>
      <c r="E15" s="606"/>
      <c r="F15" s="606"/>
      <c r="G15" s="606"/>
      <c r="H15" s="606"/>
      <c r="I15" s="606"/>
      <c r="J15" s="606"/>
      <c r="K15" s="606"/>
      <c r="L15" s="606"/>
      <c r="M15" s="606"/>
      <c r="N15" s="606"/>
      <c r="O15" s="606"/>
      <c r="P15" s="606"/>
      <c r="Q15" s="607"/>
      <c r="R15" s="608" t="s">
        <v>131</v>
      </c>
      <c r="S15" s="609"/>
      <c r="T15" s="609"/>
      <c r="U15" s="609"/>
      <c r="V15" s="609"/>
      <c r="W15" s="609"/>
      <c r="X15" s="609"/>
      <c r="Y15" s="610"/>
      <c r="Z15" s="646" t="s">
        <v>131</v>
      </c>
      <c r="AA15" s="646"/>
      <c r="AB15" s="646"/>
      <c r="AC15" s="646"/>
      <c r="AD15" s="647" t="s">
        <v>131</v>
      </c>
      <c r="AE15" s="647"/>
      <c r="AF15" s="647"/>
      <c r="AG15" s="647"/>
      <c r="AH15" s="647"/>
      <c r="AI15" s="647"/>
      <c r="AJ15" s="647"/>
      <c r="AK15" s="647"/>
      <c r="AL15" s="611" t="s">
        <v>131</v>
      </c>
      <c r="AM15" s="612"/>
      <c r="AN15" s="612"/>
      <c r="AO15" s="648"/>
      <c r="AP15" s="605" t="s">
        <v>260</v>
      </c>
      <c r="AQ15" s="606"/>
      <c r="AR15" s="606"/>
      <c r="AS15" s="606"/>
      <c r="AT15" s="606"/>
      <c r="AU15" s="606"/>
      <c r="AV15" s="606"/>
      <c r="AW15" s="606"/>
      <c r="AX15" s="606"/>
      <c r="AY15" s="606"/>
      <c r="AZ15" s="606"/>
      <c r="BA15" s="606"/>
      <c r="BB15" s="606"/>
      <c r="BC15" s="606"/>
      <c r="BD15" s="606"/>
      <c r="BE15" s="606"/>
      <c r="BF15" s="607"/>
      <c r="BG15" s="608">
        <v>21173</v>
      </c>
      <c r="BH15" s="609"/>
      <c r="BI15" s="609"/>
      <c r="BJ15" s="609"/>
      <c r="BK15" s="609"/>
      <c r="BL15" s="609"/>
      <c r="BM15" s="609"/>
      <c r="BN15" s="610"/>
      <c r="BO15" s="646">
        <v>7.5</v>
      </c>
      <c r="BP15" s="646"/>
      <c r="BQ15" s="646"/>
      <c r="BR15" s="646"/>
      <c r="BS15" s="647" t="s">
        <v>131</v>
      </c>
      <c r="BT15" s="647"/>
      <c r="BU15" s="647"/>
      <c r="BV15" s="647"/>
      <c r="BW15" s="647"/>
      <c r="BX15" s="647"/>
      <c r="BY15" s="647"/>
      <c r="BZ15" s="647"/>
      <c r="CA15" s="647"/>
      <c r="CB15" s="682"/>
      <c r="CD15" s="605" t="s">
        <v>261</v>
      </c>
      <c r="CE15" s="606"/>
      <c r="CF15" s="606"/>
      <c r="CG15" s="606"/>
      <c r="CH15" s="606"/>
      <c r="CI15" s="606"/>
      <c r="CJ15" s="606"/>
      <c r="CK15" s="606"/>
      <c r="CL15" s="606"/>
      <c r="CM15" s="606"/>
      <c r="CN15" s="606"/>
      <c r="CO15" s="606"/>
      <c r="CP15" s="606"/>
      <c r="CQ15" s="607"/>
      <c r="CR15" s="608">
        <v>253321</v>
      </c>
      <c r="CS15" s="609"/>
      <c r="CT15" s="609"/>
      <c r="CU15" s="609"/>
      <c r="CV15" s="609"/>
      <c r="CW15" s="609"/>
      <c r="CX15" s="609"/>
      <c r="CY15" s="610"/>
      <c r="CZ15" s="646">
        <v>4.4000000000000004</v>
      </c>
      <c r="DA15" s="646"/>
      <c r="DB15" s="646"/>
      <c r="DC15" s="646"/>
      <c r="DD15" s="614">
        <v>14510</v>
      </c>
      <c r="DE15" s="609"/>
      <c r="DF15" s="609"/>
      <c r="DG15" s="609"/>
      <c r="DH15" s="609"/>
      <c r="DI15" s="609"/>
      <c r="DJ15" s="609"/>
      <c r="DK15" s="609"/>
      <c r="DL15" s="609"/>
      <c r="DM15" s="609"/>
      <c r="DN15" s="609"/>
      <c r="DO15" s="609"/>
      <c r="DP15" s="610"/>
      <c r="DQ15" s="614">
        <v>158272</v>
      </c>
      <c r="DR15" s="609"/>
      <c r="DS15" s="609"/>
      <c r="DT15" s="609"/>
      <c r="DU15" s="609"/>
      <c r="DV15" s="609"/>
      <c r="DW15" s="609"/>
      <c r="DX15" s="609"/>
      <c r="DY15" s="609"/>
      <c r="DZ15" s="609"/>
      <c r="EA15" s="609"/>
      <c r="EB15" s="609"/>
      <c r="EC15" s="645"/>
    </row>
    <row r="16" spans="2:143" ht="11.25" customHeight="1" x14ac:dyDescent="0.15">
      <c r="B16" s="605" t="s">
        <v>262</v>
      </c>
      <c r="C16" s="606"/>
      <c r="D16" s="606"/>
      <c r="E16" s="606"/>
      <c r="F16" s="606"/>
      <c r="G16" s="606"/>
      <c r="H16" s="606"/>
      <c r="I16" s="606"/>
      <c r="J16" s="606"/>
      <c r="K16" s="606"/>
      <c r="L16" s="606"/>
      <c r="M16" s="606"/>
      <c r="N16" s="606"/>
      <c r="O16" s="606"/>
      <c r="P16" s="606"/>
      <c r="Q16" s="607"/>
      <c r="R16" s="608">
        <v>982</v>
      </c>
      <c r="S16" s="609"/>
      <c r="T16" s="609"/>
      <c r="U16" s="609"/>
      <c r="V16" s="609"/>
      <c r="W16" s="609"/>
      <c r="X16" s="609"/>
      <c r="Y16" s="610"/>
      <c r="Z16" s="646">
        <v>0</v>
      </c>
      <c r="AA16" s="646"/>
      <c r="AB16" s="646"/>
      <c r="AC16" s="646"/>
      <c r="AD16" s="647">
        <v>982</v>
      </c>
      <c r="AE16" s="647"/>
      <c r="AF16" s="647"/>
      <c r="AG16" s="647"/>
      <c r="AH16" s="647"/>
      <c r="AI16" s="647"/>
      <c r="AJ16" s="647"/>
      <c r="AK16" s="647"/>
      <c r="AL16" s="611">
        <v>0</v>
      </c>
      <c r="AM16" s="612"/>
      <c r="AN16" s="612"/>
      <c r="AO16" s="648"/>
      <c r="AP16" s="605" t="s">
        <v>263</v>
      </c>
      <c r="AQ16" s="606"/>
      <c r="AR16" s="606"/>
      <c r="AS16" s="606"/>
      <c r="AT16" s="606"/>
      <c r="AU16" s="606"/>
      <c r="AV16" s="606"/>
      <c r="AW16" s="606"/>
      <c r="AX16" s="606"/>
      <c r="AY16" s="606"/>
      <c r="AZ16" s="606"/>
      <c r="BA16" s="606"/>
      <c r="BB16" s="606"/>
      <c r="BC16" s="606"/>
      <c r="BD16" s="606"/>
      <c r="BE16" s="606"/>
      <c r="BF16" s="607"/>
      <c r="BG16" s="608" t="s">
        <v>131</v>
      </c>
      <c r="BH16" s="609"/>
      <c r="BI16" s="609"/>
      <c r="BJ16" s="609"/>
      <c r="BK16" s="609"/>
      <c r="BL16" s="609"/>
      <c r="BM16" s="609"/>
      <c r="BN16" s="610"/>
      <c r="BO16" s="646" t="s">
        <v>131</v>
      </c>
      <c r="BP16" s="646"/>
      <c r="BQ16" s="646"/>
      <c r="BR16" s="646"/>
      <c r="BS16" s="647" t="s">
        <v>234</v>
      </c>
      <c r="BT16" s="647"/>
      <c r="BU16" s="647"/>
      <c r="BV16" s="647"/>
      <c r="BW16" s="647"/>
      <c r="BX16" s="647"/>
      <c r="BY16" s="647"/>
      <c r="BZ16" s="647"/>
      <c r="CA16" s="647"/>
      <c r="CB16" s="682"/>
      <c r="CD16" s="605" t="s">
        <v>264</v>
      </c>
      <c r="CE16" s="606"/>
      <c r="CF16" s="606"/>
      <c r="CG16" s="606"/>
      <c r="CH16" s="606"/>
      <c r="CI16" s="606"/>
      <c r="CJ16" s="606"/>
      <c r="CK16" s="606"/>
      <c r="CL16" s="606"/>
      <c r="CM16" s="606"/>
      <c r="CN16" s="606"/>
      <c r="CO16" s="606"/>
      <c r="CP16" s="606"/>
      <c r="CQ16" s="607"/>
      <c r="CR16" s="608">
        <v>254628</v>
      </c>
      <c r="CS16" s="609"/>
      <c r="CT16" s="609"/>
      <c r="CU16" s="609"/>
      <c r="CV16" s="609"/>
      <c r="CW16" s="609"/>
      <c r="CX16" s="609"/>
      <c r="CY16" s="610"/>
      <c r="CZ16" s="646">
        <v>4.4000000000000004</v>
      </c>
      <c r="DA16" s="646"/>
      <c r="DB16" s="646"/>
      <c r="DC16" s="646"/>
      <c r="DD16" s="614" t="s">
        <v>234</v>
      </c>
      <c r="DE16" s="609"/>
      <c r="DF16" s="609"/>
      <c r="DG16" s="609"/>
      <c r="DH16" s="609"/>
      <c r="DI16" s="609"/>
      <c r="DJ16" s="609"/>
      <c r="DK16" s="609"/>
      <c r="DL16" s="609"/>
      <c r="DM16" s="609"/>
      <c r="DN16" s="609"/>
      <c r="DO16" s="609"/>
      <c r="DP16" s="610"/>
      <c r="DQ16" s="614">
        <v>32615</v>
      </c>
      <c r="DR16" s="609"/>
      <c r="DS16" s="609"/>
      <c r="DT16" s="609"/>
      <c r="DU16" s="609"/>
      <c r="DV16" s="609"/>
      <c r="DW16" s="609"/>
      <c r="DX16" s="609"/>
      <c r="DY16" s="609"/>
      <c r="DZ16" s="609"/>
      <c r="EA16" s="609"/>
      <c r="EB16" s="609"/>
      <c r="EC16" s="645"/>
    </row>
    <row r="17" spans="2:133" ht="11.25" customHeight="1" x14ac:dyDescent="0.15">
      <c r="B17" s="605" t="s">
        <v>265</v>
      </c>
      <c r="C17" s="606"/>
      <c r="D17" s="606"/>
      <c r="E17" s="606"/>
      <c r="F17" s="606"/>
      <c r="G17" s="606"/>
      <c r="H17" s="606"/>
      <c r="I17" s="606"/>
      <c r="J17" s="606"/>
      <c r="K17" s="606"/>
      <c r="L17" s="606"/>
      <c r="M17" s="606"/>
      <c r="N17" s="606"/>
      <c r="O17" s="606"/>
      <c r="P17" s="606"/>
      <c r="Q17" s="607"/>
      <c r="R17" s="608">
        <v>4731</v>
      </c>
      <c r="S17" s="609"/>
      <c r="T17" s="609"/>
      <c r="U17" s="609"/>
      <c r="V17" s="609"/>
      <c r="W17" s="609"/>
      <c r="X17" s="609"/>
      <c r="Y17" s="610"/>
      <c r="Z17" s="646">
        <v>0.1</v>
      </c>
      <c r="AA17" s="646"/>
      <c r="AB17" s="646"/>
      <c r="AC17" s="646"/>
      <c r="AD17" s="647">
        <v>4731</v>
      </c>
      <c r="AE17" s="647"/>
      <c r="AF17" s="647"/>
      <c r="AG17" s="647"/>
      <c r="AH17" s="647"/>
      <c r="AI17" s="647"/>
      <c r="AJ17" s="647"/>
      <c r="AK17" s="647"/>
      <c r="AL17" s="611">
        <v>0.1</v>
      </c>
      <c r="AM17" s="612"/>
      <c r="AN17" s="612"/>
      <c r="AO17" s="648"/>
      <c r="AP17" s="605" t="s">
        <v>266</v>
      </c>
      <c r="AQ17" s="606"/>
      <c r="AR17" s="606"/>
      <c r="AS17" s="606"/>
      <c r="AT17" s="606"/>
      <c r="AU17" s="606"/>
      <c r="AV17" s="606"/>
      <c r="AW17" s="606"/>
      <c r="AX17" s="606"/>
      <c r="AY17" s="606"/>
      <c r="AZ17" s="606"/>
      <c r="BA17" s="606"/>
      <c r="BB17" s="606"/>
      <c r="BC17" s="606"/>
      <c r="BD17" s="606"/>
      <c r="BE17" s="606"/>
      <c r="BF17" s="607"/>
      <c r="BG17" s="608" t="s">
        <v>176</v>
      </c>
      <c r="BH17" s="609"/>
      <c r="BI17" s="609"/>
      <c r="BJ17" s="609"/>
      <c r="BK17" s="609"/>
      <c r="BL17" s="609"/>
      <c r="BM17" s="609"/>
      <c r="BN17" s="610"/>
      <c r="BO17" s="646" t="s">
        <v>234</v>
      </c>
      <c r="BP17" s="646"/>
      <c r="BQ17" s="646"/>
      <c r="BR17" s="646"/>
      <c r="BS17" s="647" t="s">
        <v>131</v>
      </c>
      <c r="BT17" s="647"/>
      <c r="BU17" s="647"/>
      <c r="BV17" s="647"/>
      <c r="BW17" s="647"/>
      <c r="BX17" s="647"/>
      <c r="BY17" s="647"/>
      <c r="BZ17" s="647"/>
      <c r="CA17" s="647"/>
      <c r="CB17" s="682"/>
      <c r="CD17" s="605" t="s">
        <v>267</v>
      </c>
      <c r="CE17" s="606"/>
      <c r="CF17" s="606"/>
      <c r="CG17" s="606"/>
      <c r="CH17" s="606"/>
      <c r="CI17" s="606"/>
      <c r="CJ17" s="606"/>
      <c r="CK17" s="606"/>
      <c r="CL17" s="606"/>
      <c r="CM17" s="606"/>
      <c r="CN17" s="606"/>
      <c r="CO17" s="606"/>
      <c r="CP17" s="606"/>
      <c r="CQ17" s="607"/>
      <c r="CR17" s="608">
        <v>1461351</v>
      </c>
      <c r="CS17" s="609"/>
      <c r="CT17" s="609"/>
      <c r="CU17" s="609"/>
      <c r="CV17" s="609"/>
      <c r="CW17" s="609"/>
      <c r="CX17" s="609"/>
      <c r="CY17" s="610"/>
      <c r="CZ17" s="646">
        <v>25.4</v>
      </c>
      <c r="DA17" s="646"/>
      <c r="DB17" s="646"/>
      <c r="DC17" s="646"/>
      <c r="DD17" s="614" t="s">
        <v>131</v>
      </c>
      <c r="DE17" s="609"/>
      <c r="DF17" s="609"/>
      <c r="DG17" s="609"/>
      <c r="DH17" s="609"/>
      <c r="DI17" s="609"/>
      <c r="DJ17" s="609"/>
      <c r="DK17" s="609"/>
      <c r="DL17" s="609"/>
      <c r="DM17" s="609"/>
      <c r="DN17" s="609"/>
      <c r="DO17" s="609"/>
      <c r="DP17" s="610"/>
      <c r="DQ17" s="614">
        <v>1393124</v>
      </c>
      <c r="DR17" s="609"/>
      <c r="DS17" s="609"/>
      <c r="DT17" s="609"/>
      <c r="DU17" s="609"/>
      <c r="DV17" s="609"/>
      <c r="DW17" s="609"/>
      <c r="DX17" s="609"/>
      <c r="DY17" s="609"/>
      <c r="DZ17" s="609"/>
      <c r="EA17" s="609"/>
      <c r="EB17" s="609"/>
      <c r="EC17" s="645"/>
    </row>
    <row r="18" spans="2:133" ht="11.25" customHeight="1" x14ac:dyDescent="0.15">
      <c r="B18" s="605" t="s">
        <v>268</v>
      </c>
      <c r="C18" s="606"/>
      <c r="D18" s="606"/>
      <c r="E18" s="606"/>
      <c r="F18" s="606"/>
      <c r="G18" s="606"/>
      <c r="H18" s="606"/>
      <c r="I18" s="606"/>
      <c r="J18" s="606"/>
      <c r="K18" s="606"/>
      <c r="L18" s="606"/>
      <c r="M18" s="606"/>
      <c r="N18" s="606"/>
      <c r="O18" s="606"/>
      <c r="P18" s="606"/>
      <c r="Q18" s="607"/>
      <c r="R18" s="608">
        <v>703</v>
      </c>
      <c r="S18" s="609"/>
      <c r="T18" s="609"/>
      <c r="U18" s="609"/>
      <c r="V18" s="609"/>
      <c r="W18" s="609"/>
      <c r="X18" s="609"/>
      <c r="Y18" s="610"/>
      <c r="Z18" s="646">
        <v>0</v>
      </c>
      <c r="AA18" s="646"/>
      <c r="AB18" s="646"/>
      <c r="AC18" s="646"/>
      <c r="AD18" s="647">
        <v>703</v>
      </c>
      <c r="AE18" s="647"/>
      <c r="AF18" s="647"/>
      <c r="AG18" s="647"/>
      <c r="AH18" s="647"/>
      <c r="AI18" s="647"/>
      <c r="AJ18" s="647"/>
      <c r="AK18" s="647"/>
      <c r="AL18" s="611">
        <v>0</v>
      </c>
      <c r="AM18" s="612"/>
      <c r="AN18" s="612"/>
      <c r="AO18" s="648"/>
      <c r="AP18" s="605" t="s">
        <v>269</v>
      </c>
      <c r="AQ18" s="606"/>
      <c r="AR18" s="606"/>
      <c r="AS18" s="606"/>
      <c r="AT18" s="606"/>
      <c r="AU18" s="606"/>
      <c r="AV18" s="606"/>
      <c r="AW18" s="606"/>
      <c r="AX18" s="606"/>
      <c r="AY18" s="606"/>
      <c r="AZ18" s="606"/>
      <c r="BA18" s="606"/>
      <c r="BB18" s="606"/>
      <c r="BC18" s="606"/>
      <c r="BD18" s="606"/>
      <c r="BE18" s="606"/>
      <c r="BF18" s="607"/>
      <c r="BG18" s="608" t="s">
        <v>234</v>
      </c>
      <c r="BH18" s="609"/>
      <c r="BI18" s="609"/>
      <c r="BJ18" s="609"/>
      <c r="BK18" s="609"/>
      <c r="BL18" s="609"/>
      <c r="BM18" s="609"/>
      <c r="BN18" s="610"/>
      <c r="BO18" s="646" t="s">
        <v>234</v>
      </c>
      <c r="BP18" s="646"/>
      <c r="BQ18" s="646"/>
      <c r="BR18" s="646"/>
      <c r="BS18" s="647" t="s">
        <v>131</v>
      </c>
      <c r="BT18" s="647"/>
      <c r="BU18" s="647"/>
      <c r="BV18" s="647"/>
      <c r="BW18" s="647"/>
      <c r="BX18" s="647"/>
      <c r="BY18" s="647"/>
      <c r="BZ18" s="647"/>
      <c r="CA18" s="647"/>
      <c r="CB18" s="682"/>
      <c r="CD18" s="605" t="s">
        <v>270</v>
      </c>
      <c r="CE18" s="606"/>
      <c r="CF18" s="606"/>
      <c r="CG18" s="606"/>
      <c r="CH18" s="606"/>
      <c r="CI18" s="606"/>
      <c r="CJ18" s="606"/>
      <c r="CK18" s="606"/>
      <c r="CL18" s="606"/>
      <c r="CM18" s="606"/>
      <c r="CN18" s="606"/>
      <c r="CO18" s="606"/>
      <c r="CP18" s="606"/>
      <c r="CQ18" s="607"/>
      <c r="CR18" s="608" t="s">
        <v>234</v>
      </c>
      <c r="CS18" s="609"/>
      <c r="CT18" s="609"/>
      <c r="CU18" s="609"/>
      <c r="CV18" s="609"/>
      <c r="CW18" s="609"/>
      <c r="CX18" s="609"/>
      <c r="CY18" s="610"/>
      <c r="CZ18" s="646" t="s">
        <v>131</v>
      </c>
      <c r="DA18" s="646"/>
      <c r="DB18" s="646"/>
      <c r="DC18" s="646"/>
      <c r="DD18" s="614" t="s">
        <v>131</v>
      </c>
      <c r="DE18" s="609"/>
      <c r="DF18" s="609"/>
      <c r="DG18" s="609"/>
      <c r="DH18" s="609"/>
      <c r="DI18" s="609"/>
      <c r="DJ18" s="609"/>
      <c r="DK18" s="609"/>
      <c r="DL18" s="609"/>
      <c r="DM18" s="609"/>
      <c r="DN18" s="609"/>
      <c r="DO18" s="609"/>
      <c r="DP18" s="610"/>
      <c r="DQ18" s="614" t="s">
        <v>131</v>
      </c>
      <c r="DR18" s="609"/>
      <c r="DS18" s="609"/>
      <c r="DT18" s="609"/>
      <c r="DU18" s="609"/>
      <c r="DV18" s="609"/>
      <c r="DW18" s="609"/>
      <c r="DX18" s="609"/>
      <c r="DY18" s="609"/>
      <c r="DZ18" s="609"/>
      <c r="EA18" s="609"/>
      <c r="EB18" s="609"/>
      <c r="EC18" s="645"/>
    </row>
    <row r="19" spans="2:133" ht="11.25" customHeight="1" x14ac:dyDescent="0.15">
      <c r="B19" s="605" t="s">
        <v>271</v>
      </c>
      <c r="C19" s="606"/>
      <c r="D19" s="606"/>
      <c r="E19" s="606"/>
      <c r="F19" s="606"/>
      <c r="G19" s="606"/>
      <c r="H19" s="606"/>
      <c r="I19" s="606"/>
      <c r="J19" s="606"/>
      <c r="K19" s="606"/>
      <c r="L19" s="606"/>
      <c r="M19" s="606"/>
      <c r="N19" s="606"/>
      <c r="O19" s="606"/>
      <c r="P19" s="606"/>
      <c r="Q19" s="607"/>
      <c r="R19" s="608">
        <v>703</v>
      </c>
      <c r="S19" s="609"/>
      <c r="T19" s="609"/>
      <c r="U19" s="609"/>
      <c r="V19" s="609"/>
      <c r="W19" s="609"/>
      <c r="X19" s="609"/>
      <c r="Y19" s="610"/>
      <c r="Z19" s="646">
        <v>0</v>
      </c>
      <c r="AA19" s="646"/>
      <c r="AB19" s="646"/>
      <c r="AC19" s="646"/>
      <c r="AD19" s="647">
        <v>703</v>
      </c>
      <c r="AE19" s="647"/>
      <c r="AF19" s="647"/>
      <c r="AG19" s="647"/>
      <c r="AH19" s="647"/>
      <c r="AI19" s="647"/>
      <c r="AJ19" s="647"/>
      <c r="AK19" s="647"/>
      <c r="AL19" s="611">
        <v>0</v>
      </c>
      <c r="AM19" s="612"/>
      <c r="AN19" s="612"/>
      <c r="AO19" s="648"/>
      <c r="AP19" s="605" t="s">
        <v>272</v>
      </c>
      <c r="AQ19" s="606"/>
      <c r="AR19" s="606"/>
      <c r="AS19" s="606"/>
      <c r="AT19" s="606"/>
      <c r="AU19" s="606"/>
      <c r="AV19" s="606"/>
      <c r="AW19" s="606"/>
      <c r="AX19" s="606"/>
      <c r="AY19" s="606"/>
      <c r="AZ19" s="606"/>
      <c r="BA19" s="606"/>
      <c r="BB19" s="606"/>
      <c r="BC19" s="606"/>
      <c r="BD19" s="606"/>
      <c r="BE19" s="606"/>
      <c r="BF19" s="607"/>
      <c r="BG19" s="608" t="s">
        <v>131</v>
      </c>
      <c r="BH19" s="609"/>
      <c r="BI19" s="609"/>
      <c r="BJ19" s="609"/>
      <c r="BK19" s="609"/>
      <c r="BL19" s="609"/>
      <c r="BM19" s="609"/>
      <c r="BN19" s="610"/>
      <c r="BO19" s="646" t="s">
        <v>234</v>
      </c>
      <c r="BP19" s="646"/>
      <c r="BQ19" s="646"/>
      <c r="BR19" s="646"/>
      <c r="BS19" s="647" t="s">
        <v>234</v>
      </c>
      <c r="BT19" s="647"/>
      <c r="BU19" s="647"/>
      <c r="BV19" s="647"/>
      <c r="BW19" s="647"/>
      <c r="BX19" s="647"/>
      <c r="BY19" s="647"/>
      <c r="BZ19" s="647"/>
      <c r="CA19" s="647"/>
      <c r="CB19" s="682"/>
      <c r="CD19" s="605" t="s">
        <v>273</v>
      </c>
      <c r="CE19" s="606"/>
      <c r="CF19" s="606"/>
      <c r="CG19" s="606"/>
      <c r="CH19" s="606"/>
      <c r="CI19" s="606"/>
      <c r="CJ19" s="606"/>
      <c r="CK19" s="606"/>
      <c r="CL19" s="606"/>
      <c r="CM19" s="606"/>
      <c r="CN19" s="606"/>
      <c r="CO19" s="606"/>
      <c r="CP19" s="606"/>
      <c r="CQ19" s="607"/>
      <c r="CR19" s="608" t="s">
        <v>131</v>
      </c>
      <c r="CS19" s="609"/>
      <c r="CT19" s="609"/>
      <c r="CU19" s="609"/>
      <c r="CV19" s="609"/>
      <c r="CW19" s="609"/>
      <c r="CX19" s="609"/>
      <c r="CY19" s="610"/>
      <c r="CZ19" s="646" t="s">
        <v>131</v>
      </c>
      <c r="DA19" s="646"/>
      <c r="DB19" s="646"/>
      <c r="DC19" s="646"/>
      <c r="DD19" s="614" t="s">
        <v>234</v>
      </c>
      <c r="DE19" s="609"/>
      <c r="DF19" s="609"/>
      <c r="DG19" s="609"/>
      <c r="DH19" s="609"/>
      <c r="DI19" s="609"/>
      <c r="DJ19" s="609"/>
      <c r="DK19" s="609"/>
      <c r="DL19" s="609"/>
      <c r="DM19" s="609"/>
      <c r="DN19" s="609"/>
      <c r="DO19" s="609"/>
      <c r="DP19" s="610"/>
      <c r="DQ19" s="614" t="s">
        <v>234</v>
      </c>
      <c r="DR19" s="609"/>
      <c r="DS19" s="609"/>
      <c r="DT19" s="609"/>
      <c r="DU19" s="609"/>
      <c r="DV19" s="609"/>
      <c r="DW19" s="609"/>
      <c r="DX19" s="609"/>
      <c r="DY19" s="609"/>
      <c r="DZ19" s="609"/>
      <c r="EA19" s="609"/>
      <c r="EB19" s="609"/>
      <c r="EC19" s="645"/>
    </row>
    <row r="20" spans="2:133" ht="11.25" customHeight="1" x14ac:dyDescent="0.15">
      <c r="B20" s="683" t="s">
        <v>274</v>
      </c>
      <c r="C20" s="684"/>
      <c r="D20" s="684"/>
      <c r="E20" s="684"/>
      <c r="F20" s="684"/>
      <c r="G20" s="684"/>
      <c r="H20" s="684"/>
      <c r="I20" s="684"/>
      <c r="J20" s="684"/>
      <c r="K20" s="684"/>
      <c r="L20" s="684"/>
      <c r="M20" s="684"/>
      <c r="N20" s="684"/>
      <c r="O20" s="684"/>
      <c r="P20" s="684"/>
      <c r="Q20" s="685"/>
      <c r="R20" s="608" t="s">
        <v>176</v>
      </c>
      <c r="S20" s="609"/>
      <c r="T20" s="609"/>
      <c r="U20" s="609"/>
      <c r="V20" s="609"/>
      <c r="W20" s="609"/>
      <c r="X20" s="609"/>
      <c r="Y20" s="610"/>
      <c r="Z20" s="646" t="s">
        <v>176</v>
      </c>
      <c r="AA20" s="646"/>
      <c r="AB20" s="646"/>
      <c r="AC20" s="646"/>
      <c r="AD20" s="647" t="s">
        <v>131</v>
      </c>
      <c r="AE20" s="647"/>
      <c r="AF20" s="647"/>
      <c r="AG20" s="647"/>
      <c r="AH20" s="647"/>
      <c r="AI20" s="647"/>
      <c r="AJ20" s="647"/>
      <c r="AK20" s="647"/>
      <c r="AL20" s="611" t="s">
        <v>131</v>
      </c>
      <c r="AM20" s="612"/>
      <c r="AN20" s="612"/>
      <c r="AO20" s="648"/>
      <c r="AP20" s="605" t="s">
        <v>275</v>
      </c>
      <c r="AQ20" s="606"/>
      <c r="AR20" s="606"/>
      <c r="AS20" s="606"/>
      <c r="AT20" s="606"/>
      <c r="AU20" s="606"/>
      <c r="AV20" s="606"/>
      <c r="AW20" s="606"/>
      <c r="AX20" s="606"/>
      <c r="AY20" s="606"/>
      <c r="AZ20" s="606"/>
      <c r="BA20" s="606"/>
      <c r="BB20" s="606"/>
      <c r="BC20" s="606"/>
      <c r="BD20" s="606"/>
      <c r="BE20" s="606"/>
      <c r="BF20" s="607"/>
      <c r="BG20" s="608" t="s">
        <v>234</v>
      </c>
      <c r="BH20" s="609"/>
      <c r="BI20" s="609"/>
      <c r="BJ20" s="609"/>
      <c r="BK20" s="609"/>
      <c r="BL20" s="609"/>
      <c r="BM20" s="609"/>
      <c r="BN20" s="610"/>
      <c r="BO20" s="646" t="s">
        <v>176</v>
      </c>
      <c r="BP20" s="646"/>
      <c r="BQ20" s="646"/>
      <c r="BR20" s="646"/>
      <c r="BS20" s="647" t="s">
        <v>131</v>
      </c>
      <c r="BT20" s="647"/>
      <c r="BU20" s="647"/>
      <c r="BV20" s="647"/>
      <c r="BW20" s="647"/>
      <c r="BX20" s="647"/>
      <c r="BY20" s="647"/>
      <c r="BZ20" s="647"/>
      <c r="CA20" s="647"/>
      <c r="CB20" s="682"/>
      <c r="CD20" s="605" t="s">
        <v>276</v>
      </c>
      <c r="CE20" s="606"/>
      <c r="CF20" s="606"/>
      <c r="CG20" s="606"/>
      <c r="CH20" s="606"/>
      <c r="CI20" s="606"/>
      <c r="CJ20" s="606"/>
      <c r="CK20" s="606"/>
      <c r="CL20" s="606"/>
      <c r="CM20" s="606"/>
      <c r="CN20" s="606"/>
      <c r="CO20" s="606"/>
      <c r="CP20" s="606"/>
      <c r="CQ20" s="607"/>
      <c r="CR20" s="608">
        <v>5758378</v>
      </c>
      <c r="CS20" s="609"/>
      <c r="CT20" s="609"/>
      <c r="CU20" s="609"/>
      <c r="CV20" s="609"/>
      <c r="CW20" s="609"/>
      <c r="CX20" s="609"/>
      <c r="CY20" s="610"/>
      <c r="CZ20" s="646">
        <v>100</v>
      </c>
      <c r="DA20" s="646"/>
      <c r="DB20" s="646"/>
      <c r="DC20" s="646"/>
      <c r="DD20" s="614">
        <v>624298</v>
      </c>
      <c r="DE20" s="609"/>
      <c r="DF20" s="609"/>
      <c r="DG20" s="609"/>
      <c r="DH20" s="609"/>
      <c r="DI20" s="609"/>
      <c r="DJ20" s="609"/>
      <c r="DK20" s="609"/>
      <c r="DL20" s="609"/>
      <c r="DM20" s="609"/>
      <c r="DN20" s="609"/>
      <c r="DO20" s="609"/>
      <c r="DP20" s="610"/>
      <c r="DQ20" s="614">
        <v>3863065</v>
      </c>
      <c r="DR20" s="609"/>
      <c r="DS20" s="609"/>
      <c r="DT20" s="609"/>
      <c r="DU20" s="609"/>
      <c r="DV20" s="609"/>
      <c r="DW20" s="609"/>
      <c r="DX20" s="609"/>
      <c r="DY20" s="609"/>
      <c r="DZ20" s="609"/>
      <c r="EA20" s="609"/>
      <c r="EB20" s="609"/>
      <c r="EC20" s="645"/>
    </row>
    <row r="21" spans="2:133" ht="11.25" customHeight="1" x14ac:dyDescent="0.15">
      <c r="B21" s="605" t="s">
        <v>277</v>
      </c>
      <c r="C21" s="606"/>
      <c r="D21" s="606"/>
      <c r="E21" s="606"/>
      <c r="F21" s="606"/>
      <c r="G21" s="606"/>
      <c r="H21" s="606"/>
      <c r="I21" s="606"/>
      <c r="J21" s="606"/>
      <c r="K21" s="606"/>
      <c r="L21" s="606"/>
      <c r="M21" s="606"/>
      <c r="N21" s="606"/>
      <c r="O21" s="606"/>
      <c r="P21" s="606"/>
      <c r="Q21" s="607"/>
      <c r="R21" s="608">
        <v>3293421</v>
      </c>
      <c r="S21" s="609"/>
      <c r="T21" s="609"/>
      <c r="U21" s="609"/>
      <c r="V21" s="609"/>
      <c r="W21" s="609"/>
      <c r="X21" s="609"/>
      <c r="Y21" s="610"/>
      <c r="Z21" s="646">
        <v>54.5</v>
      </c>
      <c r="AA21" s="646"/>
      <c r="AB21" s="646"/>
      <c r="AC21" s="646"/>
      <c r="AD21" s="647">
        <v>2898420</v>
      </c>
      <c r="AE21" s="647"/>
      <c r="AF21" s="647"/>
      <c r="AG21" s="647"/>
      <c r="AH21" s="647"/>
      <c r="AI21" s="647"/>
      <c r="AJ21" s="647"/>
      <c r="AK21" s="647"/>
      <c r="AL21" s="611">
        <v>88.4</v>
      </c>
      <c r="AM21" s="612"/>
      <c r="AN21" s="612"/>
      <c r="AO21" s="648"/>
      <c r="AP21" s="605" t="s">
        <v>278</v>
      </c>
      <c r="AQ21" s="686"/>
      <c r="AR21" s="686"/>
      <c r="AS21" s="686"/>
      <c r="AT21" s="686"/>
      <c r="AU21" s="686"/>
      <c r="AV21" s="686"/>
      <c r="AW21" s="686"/>
      <c r="AX21" s="686"/>
      <c r="AY21" s="686"/>
      <c r="AZ21" s="686"/>
      <c r="BA21" s="686"/>
      <c r="BB21" s="686"/>
      <c r="BC21" s="686"/>
      <c r="BD21" s="686"/>
      <c r="BE21" s="686"/>
      <c r="BF21" s="687"/>
      <c r="BG21" s="608" t="s">
        <v>176</v>
      </c>
      <c r="BH21" s="609"/>
      <c r="BI21" s="609"/>
      <c r="BJ21" s="609"/>
      <c r="BK21" s="609"/>
      <c r="BL21" s="609"/>
      <c r="BM21" s="609"/>
      <c r="BN21" s="610"/>
      <c r="BO21" s="646" t="s">
        <v>131</v>
      </c>
      <c r="BP21" s="646"/>
      <c r="BQ21" s="646"/>
      <c r="BR21" s="646"/>
      <c r="BS21" s="647" t="s">
        <v>131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279</v>
      </c>
      <c r="C22" s="606"/>
      <c r="D22" s="606"/>
      <c r="E22" s="606"/>
      <c r="F22" s="606"/>
      <c r="G22" s="606"/>
      <c r="H22" s="606"/>
      <c r="I22" s="606"/>
      <c r="J22" s="606"/>
      <c r="K22" s="606"/>
      <c r="L22" s="606"/>
      <c r="M22" s="606"/>
      <c r="N22" s="606"/>
      <c r="O22" s="606"/>
      <c r="P22" s="606"/>
      <c r="Q22" s="607"/>
      <c r="R22" s="608">
        <v>2898420</v>
      </c>
      <c r="S22" s="609"/>
      <c r="T22" s="609"/>
      <c r="U22" s="609"/>
      <c r="V22" s="609"/>
      <c r="W22" s="609"/>
      <c r="X22" s="609"/>
      <c r="Y22" s="610"/>
      <c r="Z22" s="646">
        <v>47.9</v>
      </c>
      <c r="AA22" s="646"/>
      <c r="AB22" s="646"/>
      <c r="AC22" s="646"/>
      <c r="AD22" s="647">
        <v>2898420</v>
      </c>
      <c r="AE22" s="647"/>
      <c r="AF22" s="647"/>
      <c r="AG22" s="647"/>
      <c r="AH22" s="647"/>
      <c r="AI22" s="647"/>
      <c r="AJ22" s="647"/>
      <c r="AK22" s="647"/>
      <c r="AL22" s="611">
        <v>88.4</v>
      </c>
      <c r="AM22" s="612"/>
      <c r="AN22" s="612"/>
      <c r="AO22" s="648"/>
      <c r="AP22" s="605" t="s">
        <v>280</v>
      </c>
      <c r="AQ22" s="686"/>
      <c r="AR22" s="686"/>
      <c r="AS22" s="686"/>
      <c r="AT22" s="686"/>
      <c r="AU22" s="686"/>
      <c r="AV22" s="686"/>
      <c r="AW22" s="686"/>
      <c r="AX22" s="686"/>
      <c r="AY22" s="686"/>
      <c r="AZ22" s="686"/>
      <c r="BA22" s="686"/>
      <c r="BB22" s="686"/>
      <c r="BC22" s="686"/>
      <c r="BD22" s="686"/>
      <c r="BE22" s="686"/>
      <c r="BF22" s="687"/>
      <c r="BG22" s="608" t="s">
        <v>131</v>
      </c>
      <c r="BH22" s="609"/>
      <c r="BI22" s="609"/>
      <c r="BJ22" s="609"/>
      <c r="BK22" s="609"/>
      <c r="BL22" s="609"/>
      <c r="BM22" s="609"/>
      <c r="BN22" s="610"/>
      <c r="BO22" s="646" t="s">
        <v>131</v>
      </c>
      <c r="BP22" s="646"/>
      <c r="BQ22" s="646"/>
      <c r="BR22" s="646"/>
      <c r="BS22" s="647" t="s">
        <v>176</v>
      </c>
      <c r="BT22" s="647"/>
      <c r="BU22" s="647"/>
      <c r="BV22" s="647"/>
      <c r="BW22" s="647"/>
      <c r="BX22" s="647"/>
      <c r="BY22" s="647"/>
      <c r="BZ22" s="647"/>
      <c r="CA22" s="647"/>
      <c r="CB22" s="682"/>
      <c r="CD22" s="660" t="s">
        <v>281</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282</v>
      </c>
      <c r="C23" s="606"/>
      <c r="D23" s="606"/>
      <c r="E23" s="606"/>
      <c r="F23" s="606"/>
      <c r="G23" s="606"/>
      <c r="H23" s="606"/>
      <c r="I23" s="606"/>
      <c r="J23" s="606"/>
      <c r="K23" s="606"/>
      <c r="L23" s="606"/>
      <c r="M23" s="606"/>
      <c r="N23" s="606"/>
      <c r="O23" s="606"/>
      <c r="P23" s="606"/>
      <c r="Q23" s="607"/>
      <c r="R23" s="608">
        <v>395001</v>
      </c>
      <c r="S23" s="609"/>
      <c r="T23" s="609"/>
      <c r="U23" s="609"/>
      <c r="V23" s="609"/>
      <c r="W23" s="609"/>
      <c r="X23" s="609"/>
      <c r="Y23" s="610"/>
      <c r="Z23" s="646">
        <v>6.5</v>
      </c>
      <c r="AA23" s="646"/>
      <c r="AB23" s="646"/>
      <c r="AC23" s="646"/>
      <c r="AD23" s="647" t="s">
        <v>234</v>
      </c>
      <c r="AE23" s="647"/>
      <c r="AF23" s="647"/>
      <c r="AG23" s="647"/>
      <c r="AH23" s="647"/>
      <c r="AI23" s="647"/>
      <c r="AJ23" s="647"/>
      <c r="AK23" s="647"/>
      <c r="AL23" s="611" t="s">
        <v>234</v>
      </c>
      <c r="AM23" s="612"/>
      <c r="AN23" s="612"/>
      <c r="AO23" s="648"/>
      <c r="AP23" s="605" t="s">
        <v>283</v>
      </c>
      <c r="AQ23" s="686"/>
      <c r="AR23" s="686"/>
      <c r="AS23" s="686"/>
      <c r="AT23" s="686"/>
      <c r="AU23" s="686"/>
      <c r="AV23" s="686"/>
      <c r="AW23" s="686"/>
      <c r="AX23" s="686"/>
      <c r="AY23" s="686"/>
      <c r="AZ23" s="686"/>
      <c r="BA23" s="686"/>
      <c r="BB23" s="686"/>
      <c r="BC23" s="686"/>
      <c r="BD23" s="686"/>
      <c r="BE23" s="686"/>
      <c r="BF23" s="687"/>
      <c r="BG23" s="608" t="s">
        <v>131</v>
      </c>
      <c r="BH23" s="609"/>
      <c r="BI23" s="609"/>
      <c r="BJ23" s="609"/>
      <c r="BK23" s="609"/>
      <c r="BL23" s="609"/>
      <c r="BM23" s="609"/>
      <c r="BN23" s="610"/>
      <c r="BO23" s="646" t="s">
        <v>131</v>
      </c>
      <c r="BP23" s="646"/>
      <c r="BQ23" s="646"/>
      <c r="BR23" s="646"/>
      <c r="BS23" s="647" t="s">
        <v>131</v>
      </c>
      <c r="BT23" s="647"/>
      <c r="BU23" s="647"/>
      <c r="BV23" s="647"/>
      <c r="BW23" s="647"/>
      <c r="BX23" s="647"/>
      <c r="BY23" s="647"/>
      <c r="BZ23" s="647"/>
      <c r="CA23" s="647"/>
      <c r="CB23" s="682"/>
      <c r="CD23" s="660" t="s">
        <v>222</v>
      </c>
      <c r="CE23" s="661"/>
      <c r="CF23" s="661"/>
      <c r="CG23" s="661"/>
      <c r="CH23" s="661"/>
      <c r="CI23" s="661"/>
      <c r="CJ23" s="661"/>
      <c r="CK23" s="661"/>
      <c r="CL23" s="661"/>
      <c r="CM23" s="661"/>
      <c r="CN23" s="661"/>
      <c r="CO23" s="661"/>
      <c r="CP23" s="661"/>
      <c r="CQ23" s="662"/>
      <c r="CR23" s="660" t="s">
        <v>284</v>
      </c>
      <c r="CS23" s="661"/>
      <c r="CT23" s="661"/>
      <c r="CU23" s="661"/>
      <c r="CV23" s="661"/>
      <c r="CW23" s="661"/>
      <c r="CX23" s="661"/>
      <c r="CY23" s="662"/>
      <c r="CZ23" s="660" t="s">
        <v>285</v>
      </c>
      <c r="DA23" s="661"/>
      <c r="DB23" s="661"/>
      <c r="DC23" s="662"/>
      <c r="DD23" s="660" t="s">
        <v>286</v>
      </c>
      <c r="DE23" s="661"/>
      <c r="DF23" s="661"/>
      <c r="DG23" s="661"/>
      <c r="DH23" s="661"/>
      <c r="DI23" s="661"/>
      <c r="DJ23" s="661"/>
      <c r="DK23" s="662"/>
      <c r="DL23" s="698" t="s">
        <v>287</v>
      </c>
      <c r="DM23" s="699"/>
      <c r="DN23" s="699"/>
      <c r="DO23" s="699"/>
      <c r="DP23" s="699"/>
      <c r="DQ23" s="699"/>
      <c r="DR23" s="699"/>
      <c r="DS23" s="699"/>
      <c r="DT23" s="699"/>
      <c r="DU23" s="699"/>
      <c r="DV23" s="700"/>
      <c r="DW23" s="660" t="s">
        <v>288</v>
      </c>
      <c r="DX23" s="661"/>
      <c r="DY23" s="661"/>
      <c r="DZ23" s="661"/>
      <c r="EA23" s="661"/>
      <c r="EB23" s="661"/>
      <c r="EC23" s="662"/>
    </row>
    <row r="24" spans="2:133" ht="11.25" customHeight="1" x14ac:dyDescent="0.15">
      <c r="B24" s="605" t="s">
        <v>289</v>
      </c>
      <c r="C24" s="606"/>
      <c r="D24" s="606"/>
      <c r="E24" s="606"/>
      <c r="F24" s="606"/>
      <c r="G24" s="606"/>
      <c r="H24" s="606"/>
      <c r="I24" s="606"/>
      <c r="J24" s="606"/>
      <c r="K24" s="606"/>
      <c r="L24" s="606"/>
      <c r="M24" s="606"/>
      <c r="N24" s="606"/>
      <c r="O24" s="606"/>
      <c r="P24" s="606"/>
      <c r="Q24" s="607"/>
      <c r="R24" s="608" t="s">
        <v>131</v>
      </c>
      <c r="S24" s="609"/>
      <c r="T24" s="609"/>
      <c r="U24" s="609"/>
      <c r="V24" s="609"/>
      <c r="W24" s="609"/>
      <c r="X24" s="609"/>
      <c r="Y24" s="610"/>
      <c r="Z24" s="646" t="s">
        <v>131</v>
      </c>
      <c r="AA24" s="646"/>
      <c r="AB24" s="646"/>
      <c r="AC24" s="646"/>
      <c r="AD24" s="647" t="s">
        <v>234</v>
      </c>
      <c r="AE24" s="647"/>
      <c r="AF24" s="647"/>
      <c r="AG24" s="647"/>
      <c r="AH24" s="647"/>
      <c r="AI24" s="647"/>
      <c r="AJ24" s="647"/>
      <c r="AK24" s="647"/>
      <c r="AL24" s="611" t="s">
        <v>234</v>
      </c>
      <c r="AM24" s="612"/>
      <c r="AN24" s="612"/>
      <c r="AO24" s="648"/>
      <c r="AP24" s="605" t="s">
        <v>290</v>
      </c>
      <c r="AQ24" s="686"/>
      <c r="AR24" s="686"/>
      <c r="AS24" s="686"/>
      <c r="AT24" s="686"/>
      <c r="AU24" s="686"/>
      <c r="AV24" s="686"/>
      <c r="AW24" s="686"/>
      <c r="AX24" s="686"/>
      <c r="AY24" s="686"/>
      <c r="AZ24" s="686"/>
      <c r="BA24" s="686"/>
      <c r="BB24" s="686"/>
      <c r="BC24" s="686"/>
      <c r="BD24" s="686"/>
      <c r="BE24" s="686"/>
      <c r="BF24" s="687"/>
      <c r="BG24" s="608" t="s">
        <v>176</v>
      </c>
      <c r="BH24" s="609"/>
      <c r="BI24" s="609"/>
      <c r="BJ24" s="609"/>
      <c r="BK24" s="609"/>
      <c r="BL24" s="609"/>
      <c r="BM24" s="609"/>
      <c r="BN24" s="610"/>
      <c r="BO24" s="646" t="s">
        <v>131</v>
      </c>
      <c r="BP24" s="646"/>
      <c r="BQ24" s="646"/>
      <c r="BR24" s="646"/>
      <c r="BS24" s="647" t="s">
        <v>176</v>
      </c>
      <c r="BT24" s="647"/>
      <c r="BU24" s="647"/>
      <c r="BV24" s="647"/>
      <c r="BW24" s="647"/>
      <c r="BX24" s="647"/>
      <c r="BY24" s="647"/>
      <c r="BZ24" s="647"/>
      <c r="CA24" s="647"/>
      <c r="CB24" s="682"/>
      <c r="CD24" s="666" t="s">
        <v>291</v>
      </c>
      <c r="CE24" s="667"/>
      <c r="CF24" s="667"/>
      <c r="CG24" s="667"/>
      <c r="CH24" s="667"/>
      <c r="CI24" s="667"/>
      <c r="CJ24" s="667"/>
      <c r="CK24" s="667"/>
      <c r="CL24" s="667"/>
      <c r="CM24" s="667"/>
      <c r="CN24" s="667"/>
      <c r="CO24" s="667"/>
      <c r="CP24" s="667"/>
      <c r="CQ24" s="668"/>
      <c r="CR24" s="663">
        <v>2285077</v>
      </c>
      <c r="CS24" s="664"/>
      <c r="CT24" s="664"/>
      <c r="CU24" s="664"/>
      <c r="CV24" s="664"/>
      <c r="CW24" s="664"/>
      <c r="CX24" s="664"/>
      <c r="CY24" s="689"/>
      <c r="CZ24" s="690">
        <v>39.700000000000003</v>
      </c>
      <c r="DA24" s="672"/>
      <c r="DB24" s="672"/>
      <c r="DC24" s="692"/>
      <c r="DD24" s="688">
        <v>2003509</v>
      </c>
      <c r="DE24" s="664"/>
      <c r="DF24" s="664"/>
      <c r="DG24" s="664"/>
      <c r="DH24" s="664"/>
      <c r="DI24" s="664"/>
      <c r="DJ24" s="664"/>
      <c r="DK24" s="689"/>
      <c r="DL24" s="688">
        <v>1886874</v>
      </c>
      <c r="DM24" s="664"/>
      <c r="DN24" s="664"/>
      <c r="DO24" s="664"/>
      <c r="DP24" s="664"/>
      <c r="DQ24" s="664"/>
      <c r="DR24" s="664"/>
      <c r="DS24" s="664"/>
      <c r="DT24" s="664"/>
      <c r="DU24" s="664"/>
      <c r="DV24" s="689"/>
      <c r="DW24" s="690">
        <v>57.1</v>
      </c>
      <c r="DX24" s="672"/>
      <c r="DY24" s="672"/>
      <c r="DZ24" s="672"/>
      <c r="EA24" s="672"/>
      <c r="EB24" s="672"/>
      <c r="EC24" s="691"/>
    </row>
    <row r="25" spans="2:133" ht="11.25" customHeight="1" x14ac:dyDescent="0.15">
      <c r="B25" s="605" t="s">
        <v>292</v>
      </c>
      <c r="C25" s="606"/>
      <c r="D25" s="606"/>
      <c r="E25" s="606"/>
      <c r="F25" s="606"/>
      <c r="G25" s="606"/>
      <c r="H25" s="606"/>
      <c r="I25" s="606"/>
      <c r="J25" s="606"/>
      <c r="K25" s="606"/>
      <c r="L25" s="606"/>
      <c r="M25" s="606"/>
      <c r="N25" s="606"/>
      <c r="O25" s="606"/>
      <c r="P25" s="606"/>
      <c r="Q25" s="607"/>
      <c r="R25" s="608">
        <v>3674156</v>
      </c>
      <c r="S25" s="609"/>
      <c r="T25" s="609"/>
      <c r="U25" s="609"/>
      <c r="V25" s="609"/>
      <c r="W25" s="609"/>
      <c r="X25" s="609"/>
      <c r="Y25" s="610"/>
      <c r="Z25" s="646">
        <v>60.8</v>
      </c>
      <c r="AA25" s="646"/>
      <c r="AB25" s="646"/>
      <c r="AC25" s="646"/>
      <c r="AD25" s="647">
        <v>3279155</v>
      </c>
      <c r="AE25" s="647"/>
      <c r="AF25" s="647"/>
      <c r="AG25" s="647"/>
      <c r="AH25" s="647"/>
      <c r="AI25" s="647"/>
      <c r="AJ25" s="647"/>
      <c r="AK25" s="647"/>
      <c r="AL25" s="611">
        <v>100</v>
      </c>
      <c r="AM25" s="612"/>
      <c r="AN25" s="612"/>
      <c r="AO25" s="648"/>
      <c r="AP25" s="605" t="s">
        <v>293</v>
      </c>
      <c r="AQ25" s="686"/>
      <c r="AR25" s="686"/>
      <c r="AS25" s="686"/>
      <c r="AT25" s="686"/>
      <c r="AU25" s="686"/>
      <c r="AV25" s="686"/>
      <c r="AW25" s="686"/>
      <c r="AX25" s="686"/>
      <c r="AY25" s="686"/>
      <c r="AZ25" s="686"/>
      <c r="BA25" s="686"/>
      <c r="BB25" s="686"/>
      <c r="BC25" s="686"/>
      <c r="BD25" s="686"/>
      <c r="BE25" s="686"/>
      <c r="BF25" s="687"/>
      <c r="BG25" s="608" t="s">
        <v>131</v>
      </c>
      <c r="BH25" s="609"/>
      <c r="BI25" s="609"/>
      <c r="BJ25" s="609"/>
      <c r="BK25" s="609"/>
      <c r="BL25" s="609"/>
      <c r="BM25" s="609"/>
      <c r="BN25" s="610"/>
      <c r="BO25" s="646" t="s">
        <v>234</v>
      </c>
      <c r="BP25" s="646"/>
      <c r="BQ25" s="646"/>
      <c r="BR25" s="646"/>
      <c r="BS25" s="647" t="s">
        <v>234</v>
      </c>
      <c r="BT25" s="647"/>
      <c r="BU25" s="647"/>
      <c r="BV25" s="647"/>
      <c r="BW25" s="647"/>
      <c r="BX25" s="647"/>
      <c r="BY25" s="647"/>
      <c r="BZ25" s="647"/>
      <c r="CA25" s="647"/>
      <c r="CB25" s="682"/>
      <c r="CD25" s="605" t="s">
        <v>294</v>
      </c>
      <c r="CE25" s="606"/>
      <c r="CF25" s="606"/>
      <c r="CG25" s="606"/>
      <c r="CH25" s="606"/>
      <c r="CI25" s="606"/>
      <c r="CJ25" s="606"/>
      <c r="CK25" s="606"/>
      <c r="CL25" s="606"/>
      <c r="CM25" s="606"/>
      <c r="CN25" s="606"/>
      <c r="CO25" s="606"/>
      <c r="CP25" s="606"/>
      <c r="CQ25" s="607"/>
      <c r="CR25" s="608">
        <v>638048</v>
      </c>
      <c r="CS25" s="621"/>
      <c r="CT25" s="621"/>
      <c r="CU25" s="621"/>
      <c r="CV25" s="621"/>
      <c r="CW25" s="621"/>
      <c r="CX25" s="621"/>
      <c r="CY25" s="622"/>
      <c r="CZ25" s="611">
        <v>11.1</v>
      </c>
      <c r="DA25" s="623"/>
      <c r="DB25" s="623"/>
      <c r="DC25" s="624"/>
      <c r="DD25" s="614">
        <v>568162</v>
      </c>
      <c r="DE25" s="621"/>
      <c r="DF25" s="621"/>
      <c r="DG25" s="621"/>
      <c r="DH25" s="621"/>
      <c r="DI25" s="621"/>
      <c r="DJ25" s="621"/>
      <c r="DK25" s="622"/>
      <c r="DL25" s="614">
        <v>517319</v>
      </c>
      <c r="DM25" s="621"/>
      <c r="DN25" s="621"/>
      <c r="DO25" s="621"/>
      <c r="DP25" s="621"/>
      <c r="DQ25" s="621"/>
      <c r="DR25" s="621"/>
      <c r="DS25" s="621"/>
      <c r="DT25" s="621"/>
      <c r="DU25" s="621"/>
      <c r="DV25" s="622"/>
      <c r="DW25" s="611">
        <v>15.7</v>
      </c>
      <c r="DX25" s="623"/>
      <c r="DY25" s="623"/>
      <c r="DZ25" s="623"/>
      <c r="EA25" s="623"/>
      <c r="EB25" s="623"/>
      <c r="EC25" s="635"/>
    </row>
    <row r="26" spans="2:133" ht="11.25" customHeight="1" x14ac:dyDescent="0.15">
      <c r="B26" s="605" t="s">
        <v>295</v>
      </c>
      <c r="C26" s="606"/>
      <c r="D26" s="606"/>
      <c r="E26" s="606"/>
      <c r="F26" s="606"/>
      <c r="G26" s="606"/>
      <c r="H26" s="606"/>
      <c r="I26" s="606"/>
      <c r="J26" s="606"/>
      <c r="K26" s="606"/>
      <c r="L26" s="606"/>
      <c r="M26" s="606"/>
      <c r="N26" s="606"/>
      <c r="O26" s="606"/>
      <c r="P26" s="606"/>
      <c r="Q26" s="607"/>
      <c r="R26" s="608" t="s">
        <v>234</v>
      </c>
      <c r="S26" s="609"/>
      <c r="T26" s="609"/>
      <c r="U26" s="609"/>
      <c r="V26" s="609"/>
      <c r="W26" s="609"/>
      <c r="X26" s="609"/>
      <c r="Y26" s="610"/>
      <c r="Z26" s="646" t="s">
        <v>234</v>
      </c>
      <c r="AA26" s="646"/>
      <c r="AB26" s="646"/>
      <c r="AC26" s="646"/>
      <c r="AD26" s="647" t="s">
        <v>234</v>
      </c>
      <c r="AE26" s="647"/>
      <c r="AF26" s="647"/>
      <c r="AG26" s="647"/>
      <c r="AH26" s="647"/>
      <c r="AI26" s="647"/>
      <c r="AJ26" s="647"/>
      <c r="AK26" s="647"/>
      <c r="AL26" s="611" t="s">
        <v>131</v>
      </c>
      <c r="AM26" s="612"/>
      <c r="AN26" s="612"/>
      <c r="AO26" s="648"/>
      <c r="AP26" s="605" t="s">
        <v>296</v>
      </c>
      <c r="AQ26" s="686"/>
      <c r="AR26" s="686"/>
      <c r="AS26" s="686"/>
      <c r="AT26" s="686"/>
      <c r="AU26" s="686"/>
      <c r="AV26" s="686"/>
      <c r="AW26" s="686"/>
      <c r="AX26" s="686"/>
      <c r="AY26" s="686"/>
      <c r="AZ26" s="686"/>
      <c r="BA26" s="686"/>
      <c r="BB26" s="686"/>
      <c r="BC26" s="686"/>
      <c r="BD26" s="686"/>
      <c r="BE26" s="686"/>
      <c r="BF26" s="687"/>
      <c r="BG26" s="608" t="s">
        <v>131</v>
      </c>
      <c r="BH26" s="609"/>
      <c r="BI26" s="609"/>
      <c r="BJ26" s="609"/>
      <c r="BK26" s="609"/>
      <c r="BL26" s="609"/>
      <c r="BM26" s="609"/>
      <c r="BN26" s="610"/>
      <c r="BO26" s="646" t="s">
        <v>234</v>
      </c>
      <c r="BP26" s="646"/>
      <c r="BQ26" s="646"/>
      <c r="BR26" s="646"/>
      <c r="BS26" s="647" t="s">
        <v>131</v>
      </c>
      <c r="BT26" s="647"/>
      <c r="BU26" s="647"/>
      <c r="BV26" s="647"/>
      <c r="BW26" s="647"/>
      <c r="BX26" s="647"/>
      <c r="BY26" s="647"/>
      <c r="BZ26" s="647"/>
      <c r="CA26" s="647"/>
      <c r="CB26" s="682"/>
      <c r="CD26" s="605" t="s">
        <v>297</v>
      </c>
      <c r="CE26" s="606"/>
      <c r="CF26" s="606"/>
      <c r="CG26" s="606"/>
      <c r="CH26" s="606"/>
      <c r="CI26" s="606"/>
      <c r="CJ26" s="606"/>
      <c r="CK26" s="606"/>
      <c r="CL26" s="606"/>
      <c r="CM26" s="606"/>
      <c r="CN26" s="606"/>
      <c r="CO26" s="606"/>
      <c r="CP26" s="606"/>
      <c r="CQ26" s="607"/>
      <c r="CR26" s="608">
        <v>397753</v>
      </c>
      <c r="CS26" s="609"/>
      <c r="CT26" s="609"/>
      <c r="CU26" s="609"/>
      <c r="CV26" s="609"/>
      <c r="CW26" s="609"/>
      <c r="CX26" s="609"/>
      <c r="CY26" s="610"/>
      <c r="CZ26" s="611">
        <v>6.9</v>
      </c>
      <c r="DA26" s="623"/>
      <c r="DB26" s="623"/>
      <c r="DC26" s="624"/>
      <c r="DD26" s="614">
        <v>340833</v>
      </c>
      <c r="DE26" s="609"/>
      <c r="DF26" s="609"/>
      <c r="DG26" s="609"/>
      <c r="DH26" s="609"/>
      <c r="DI26" s="609"/>
      <c r="DJ26" s="609"/>
      <c r="DK26" s="610"/>
      <c r="DL26" s="614" t="s">
        <v>131</v>
      </c>
      <c r="DM26" s="609"/>
      <c r="DN26" s="609"/>
      <c r="DO26" s="609"/>
      <c r="DP26" s="609"/>
      <c r="DQ26" s="609"/>
      <c r="DR26" s="609"/>
      <c r="DS26" s="609"/>
      <c r="DT26" s="609"/>
      <c r="DU26" s="609"/>
      <c r="DV26" s="610"/>
      <c r="DW26" s="611" t="s">
        <v>131</v>
      </c>
      <c r="DX26" s="623"/>
      <c r="DY26" s="623"/>
      <c r="DZ26" s="623"/>
      <c r="EA26" s="623"/>
      <c r="EB26" s="623"/>
      <c r="EC26" s="635"/>
    </row>
    <row r="27" spans="2:133" ht="11.25" customHeight="1" x14ac:dyDescent="0.15">
      <c r="B27" s="605" t="s">
        <v>298</v>
      </c>
      <c r="C27" s="606"/>
      <c r="D27" s="606"/>
      <c r="E27" s="606"/>
      <c r="F27" s="606"/>
      <c r="G27" s="606"/>
      <c r="H27" s="606"/>
      <c r="I27" s="606"/>
      <c r="J27" s="606"/>
      <c r="K27" s="606"/>
      <c r="L27" s="606"/>
      <c r="M27" s="606"/>
      <c r="N27" s="606"/>
      <c r="O27" s="606"/>
      <c r="P27" s="606"/>
      <c r="Q27" s="607"/>
      <c r="R27" s="608">
        <v>83941</v>
      </c>
      <c r="S27" s="609"/>
      <c r="T27" s="609"/>
      <c r="U27" s="609"/>
      <c r="V27" s="609"/>
      <c r="W27" s="609"/>
      <c r="X27" s="609"/>
      <c r="Y27" s="610"/>
      <c r="Z27" s="646">
        <v>1.4</v>
      </c>
      <c r="AA27" s="646"/>
      <c r="AB27" s="646"/>
      <c r="AC27" s="646"/>
      <c r="AD27" s="647" t="s">
        <v>131</v>
      </c>
      <c r="AE27" s="647"/>
      <c r="AF27" s="647"/>
      <c r="AG27" s="647"/>
      <c r="AH27" s="647"/>
      <c r="AI27" s="647"/>
      <c r="AJ27" s="647"/>
      <c r="AK27" s="647"/>
      <c r="AL27" s="611" t="s">
        <v>234</v>
      </c>
      <c r="AM27" s="612"/>
      <c r="AN27" s="612"/>
      <c r="AO27" s="648"/>
      <c r="AP27" s="605" t="s">
        <v>299</v>
      </c>
      <c r="AQ27" s="606"/>
      <c r="AR27" s="606"/>
      <c r="AS27" s="606"/>
      <c r="AT27" s="606"/>
      <c r="AU27" s="606"/>
      <c r="AV27" s="606"/>
      <c r="AW27" s="606"/>
      <c r="AX27" s="606"/>
      <c r="AY27" s="606"/>
      <c r="AZ27" s="606"/>
      <c r="BA27" s="606"/>
      <c r="BB27" s="606"/>
      <c r="BC27" s="606"/>
      <c r="BD27" s="606"/>
      <c r="BE27" s="606"/>
      <c r="BF27" s="607"/>
      <c r="BG27" s="608">
        <v>282712</v>
      </c>
      <c r="BH27" s="609"/>
      <c r="BI27" s="609"/>
      <c r="BJ27" s="609"/>
      <c r="BK27" s="609"/>
      <c r="BL27" s="609"/>
      <c r="BM27" s="609"/>
      <c r="BN27" s="610"/>
      <c r="BO27" s="646">
        <v>100</v>
      </c>
      <c r="BP27" s="646"/>
      <c r="BQ27" s="646"/>
      <c r="BR27" s="646"/>
      <c r="BS27" s="647" t="s">
        <v>234</v>
      </c>
      <c r="BT27" s="647"/>
      <c r="BU27" s="647"/>
      <c r="BV27" s="647"/>
      <c r="BW27" s="647"/>
      <c r="BX27" s="647"/>
      <c r="BY27" s="647"/>
      <c r="BZ27" s="647"/>
      <c r="CA27" s="647"/>
      <c r="CB27" s="682"/>
      <c r="CD27" s="605" t="s">
        <v>300</v>
      </c>
      <c r="CE27" s="606"/>
      <c r="CF27" s="606"/>
      <c r="CG27" s="606"/>
      <c r="CH27" s="606"/>
      <c r="CI27" s="606"/>
      <c r="CJ27" s="606"/>
      <c r="CK27" s="606"/>
      <c r="CL27" s="606"/>
      <c r="CM27" s="606"/>
      <c r="CN27" s="606"/>
      <c r="CO27" s="606"/>
      <c r="CP27" s="606"/>
      <c r="CQ27" s="607"/>
      <c r="CR27" s="608">
        <v>185678</v>
      </c>
      <c r="CS27" s="621"/>
      <c r="CT27" s="621"/>
      <c r="CU27" s="621"/>
      <c r="CV27" s="621"/>
      <c r="CW27" s="621"/>
      <c r="CX27" s="621"/>
      <c r="CY27" s="622"/>
      <c r="CZ27" s="611">
        <v>3.2</v>
      </c>
      <c r="DA27" s="623"/>
      <c r="DB27" s="623"/>
      <c r="DC27" s="624"/>
      <c r="DD27" s="614">
        <v>42223</v>
      </c>
      <c r="DE27" s="621"/>
      <c r="DF27" s="621"/>
      <c r="DG27" s="621"/>
      <c r="DH27" s="621"/>
      <c r="DI27" s="621"/>
      <c r="DJ27" s="621"/>
      <c r="DK27" s="622"/>
      <c r="DL27" s="614">
        <v>40881</v>
      </c>
      <c r="DM27" s="621"/>
      <c r="DN27" s="621"/>
      <c r="DO27" s="621"/>
      <c r="DP27" s="621"/>
      <c r="DQ27" s="621"/>
      <c r="DR27" s="621"/>
      <c r="DS27" s="621"/>
      <c r="DT27" s="621"/>
      <c r="DU27" s="621"/>
      <c r="DV27" s="622"/>
      <c r="DW27" s="611">
        <v>1.2</v>
      </c>
      <c r="DX27" s="623"/>
      <c r="DY27" s="623"/>
      <c r="DZ27" s="623"/>
      <c r="EA27" s="623"/>
      <c r="EB27" s="623"/>
      <c r="EC27" s="635"/>
    </row>
    <row r="28" spans="2:133" ht="11.25" customHeight="1" x14ac:dyDescent="0.15">
      <c r="B28" s="605" t="s">
        <v>301</v>
      </c>
      <c r="C28" s="606"/>
      <c r="D28" s="606"/>
      <c r="E28" s="606"/>
      <c r="F28" s="606"/>
      <c r="G28" s="606"/>
      <c r="H28" s="606"/>
      <c r="I28" s="606"/>
      <c r="J28" s="606"/>
      <c r="K28" s="606"/>
      <c r="L28" s="606"/>
      <c r="M28" s="606"/>
      <c r="N28" s="606"/>
      <c r="O28" s="606"/>
      <c r="P28" s="606"/>
      <c r="Q28" s="607"/>
      <c r="R28" s="608">
        <v>102595</v>
      </c>
      <c r="S28" s="609"/>
      <c r="T28" s="609"/>
      <c r="U28" s="609"/>
      <c r="V28" s="609"/>
      <c r="W28" s="609"/>
      <c r="X28" s="609"/>
      <c r="Y28" s="610"/>
      <c r="Z28" s="646">
        <v>1.7</v>
      </c>
      <c r="AA28" s="646"/>
      <c r="AB28" s="646"/>
      <c r="AC28" s="646"/>
      <c r="AD28" s="647" t="s">
        <v>131</v>
      </c>
      <c r="AE28" s="647"/>
      <c r="AF28" s="647"/>
      <c r="AG28" s="647"/>
      <c r="AH28" s="647"/>
      <c r="AI28" s="647"/>
      <c r="AJ28" s="647"/>
      <c r="AK28" s="647"/>
      <c r="AL28" s="611" t="s">
        <v>131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302</v>
      </c>
      <c r="CE28" s="606"/>
      <c r="CF28" s="606"/>
      <c r="CG28" s="606"/>
      <c r="CH28" s="606"/>
      <c r="CI28" s="606"/>
      <c r="CJ28" s="606"/>
      <c r="CK28" s="606"/>
      <c r="CL28" s="606"/>
      <c r="CM28" s="606"/>
      <c r="CN28" s="606"/>
      <c r="CO28" s="606"/>
      <c r="CP28" s="606"/>
      <c r="CQ28" s="607"/>
      <c r="CR28" s="608">
        <v>1461351</v>
      </c>
      <c r="CS28" s="609"/>
      <c r="CT28" s="609"/>
      <c r="CU28" s="609"/>
      <c r="CV28" s="609"/>
      <c r="CW28" s="609"/>
      <c r="CX28" s="609"/>
      <c r="CY28" s="610"/>
      <c r="CZ28" s="611">
        <v>25.4</v>
      </c>
      <c r="DA28" s="623"/>
      <c r="DB28" s="623"/>
      <c r="DC28" s="624"/>
      <c r="DD28" s="614">
        <v>1393124</v>
      </c>
      <c r="DE28" s="609"/>
      <c r="DF28" s="609"/>
      <c r="DG28" s="609"/>
      <c r="DH28" s="609"/>
      <c r="DI28" s="609"/>
      <c r="DJ28" s="609"/>
      <c r="DK28" s="610"/>
      <c r="DL28" s="614">
        <v>1328674</v>
      </c>
      <c r="DM28" s="609"/>
      <c r="DN28" s="609"/>
      <c r="DO28" s="609"/>
      <c r="DP28" s="609"/>
      <c r="DQ28" s="609"/>
      <c r="DR28" s="609"/>
      <c r="DS28" s="609"/>
      <c r="DT28" s="609"/>
      <c r="DU28" s="609"/>
      <c r="DV28" s="610"/>
      <c r="DW28" s="611">
        <v>40.200000000000003</v>
      </c>
      <c r="DX28" s="623"/>
      <c r="DY28" s="623"/>
      <c r="DZ28" s="623"/>
      <c r="EA28" s="623"/>
      <c r="EB28" s="623"/>
      <c r="EC28" s="635"/>
    </row>
    <row r="29" spans="2:133" ht="11.25" customHeight="1" x14ac:dyDescent="0.15">
      <c r="B29" s="605" t="s">
        <v>303</v>
      </c>
      <c r="C29" s="606"/>
      <c r="D29" s="606"/>
      <c r="E29" s="606"/>
      <c r="F29" s="606"/>
      <c r="G29" s="606"/>
      <c r="H29" s="606"/>
      <c r="I29" s="606"/>
      <c r="J29" s="606"/>
      <c r="K29" s="606"/>
      <c r="L29" s="606"/>
      <c r="M29" s="606"/>
      <c r="N29" s="606"/>
      <c r="O29" s="606"/>
      <c r="P29" s="606"/>
      <c r="Q29" s="607"/>
      <c r="R29" s="608">
        <v>21744</v>
      </c>
      <c r="S29" s="609"/>
      <c r="T29" s="609"/>
      <c r="U29" s="609"/>
      <c r="V29" s="609"/>
      <c r="W29" s="609"/>
      <c r="X29" s="609"/>
      <c r="Y29" s="610"/>
      <c r="Z29" s="646">
        <v>0.4</v>
      </c>
      <c r="AA29" s="646"/>
      <c r="AB29" s="646"/>
      <c r="AC29" s="646"/>
      <c r="AD29" s="647" t="s">
        <v>131</v>
      </c>
      <c r="AE29" s="647"/>
      <c r="AF29" s="647"/>
      <c r="AG29" s="647"/>
      <c r="AH29" s="647"/>
      <c r="AI29" s="647"/>
      <c r="AJ29" s="647"/>
      <c r="AK29" s="647"/>
      <c r="AL29" s="611" t="s">
        <v>176</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304</v>
      </c>
      <c r="CE29" s="628"/>
      <c r="CF29" s="605" t="s">
        <v>305</v>
      </c>
      <c r="CG29" s="606"/>
      <c r="CH29" s="606"/>
      <c r="CI29" s="606"/>
      <c r="CJ29" s="606"/>
      <c r="CK29" s="606"/>
      <c r="CL29" s="606"/>
      <c r="CM29" s="606"/>
      <c r="CN29" s="606"/>
      <c r="CO29" s="606"/>
      <c r="CP29" s="606"/>
      <c r="CQ29" s="607"/>
      <c r="CR29" s="608">
        <v>1461277</v>
      </c>
      <c r="CS29" s="621"/>
      <c r="CT29" s="621"/>
      <c r="CU29" s="621"/>
      <c r="CV29" s="621"/>
      <c r="CW29" s="621"/>
      <c r="CX29" s="621"/>
      <c r="CY29" s="622"/>
      <c r="CZ29" s="611">
        <v>25.4</v>
      </c>
      <c r="DA29" s="623"/>
      <c r="DB29" s="623"/>
      <c r="DC29" s="624"/>
      <c r="DD29" s="614">
        <v>1393050</v>
      </c>
      <c r="DE29" s="621"/>
      <c r="DF29" s="621"/>
      <c r="DG29" s="621"/>
      <c r="DH29" s="621"/>
      <c r="DI29" s="621"/>
      <c r="DJ29" s="621"/>
      <c r="DK29" s="622"/>
      <c r="DL29" s="614">
        <v>1328600</v>
      </c>
      <c r="DM29" s="621"/>
      <c r="DN29" s="621"/>
      <c r="DO29" s="621"/>
      <c r="DP29" s="621"/>
      <c r="DQ29" s="621"/>
      <c r="DR29" s="621"/>
      <c r="DS29" s="621"/>
      <c r="DT29" s="621"/>
      <c r="DU29" s="621"/>
      <c r="DV29" s="622"/>
      <c r="DW29" s="611">
        <v>40.200000000000003</v>
      </c>
      <c r="DX29" s="623"/>
      <c r="DY29" s="623"/>
      <c r="DZ29" s="623"/>
      <c r="EA29" s="623"/>
      <c r="EB29" s="623"/>
      <c r="EC29" s="635"/>
    </row>
    <row r="30" spans="2:133" ht="11.25" customHeight="1" x14ac:dyDescent="0.15">
      <c r="B30" s="605" t="s">
        <v>306</v>
      </c>
      <c r="C30" s="606"/>
      <c r="D30" s="606"/>
      <c r="E30" s="606"/>
      <c r="F30" s="606"/>
      <c r="G30" s="606"/>
      <c r="H30" s="606"/>
      <c r="I30" s="606"/>
      <c r="J30" s="606"/>
      <c r="K30" s="606"/>
      <c r="L30" s="606"/>
      <c r="M30" s="606"/>
      <c r="N30" s="606"/>
      <c r="O30" s="606"/>
      <c r="P30" s="606"/>
      <c r="Q30" s="607"/>
      <c r="R30" s="608">
        <v>843791</v>
      </c>
      <c r="S30" s="609"/>
      <c r="T30" s="609"/>
      <c r="U30" s="609"/>
      <c r="V30" s="609"/>
      <c r="W30" s="609"/>
      <c r="X30" s="609"/>
      <c r="Y30" s="610"/>
      <c r="Z30" s="646">
        <v>14</v>
      </c>
      <c r="AA30" s="646"/>
      <c r="AB30" s="646"/>
      <c r="AC30" s="646"/>
      <c r="AD30" s="647" t="s">
        <v>234</v>
      </c>
      <c r="AE30" s="647"/>
      <c r="AF30" s="647"/>
      <c r="AG30" s="647"/>
      <c r="AH30" s="647"/>
      <c r="AI30" s="647"/>
      <c r="AJ30" s="647"/>
      <c r="AK30" s="647"/>
      <c r="AL30" s="611" t="s">
        <v>131</v>
      </c>
      <c r="AM30" s="612"/>
      <c r="AN30" s="612"/>
      <c r="AO30" s="648"/>
      <c r="AP30" s="660" t="s">
        <v>222</v>
      </c>
      <c r="AQ30" s="661"/>
      <c r="AR30" s="661"/>
      <c r="AS30" s="661"/>
      <c r="AT30" s="661"/>
      <c r="AU30" s="661"/>
      <c r="AV30" s="661"/>
      <c r="AW30" s="661"/>
      <c r="AX30" s="661"/>
      <c r="AY30" s="661"/>
      <c r="AZ30" s="661"/>
      <c r="BA30" s="661"/>
      <c r="BB30" s="661"/>
      <c r="BC30" s="661"/>
      <c r="BD30" s="661"/>
      <c r="BE30" s="661"/>
      <c r="BF30" s="662"/>
      <c r="BG30" s="660" t="s">
        <v>307</v>
      </c>
      <c r="BH30" s="680"/>
      <c r="BI30" s="680"/>
      <c r="BJ30" s="680"/>
      <c r="BK30" s="680"/>
      <c r="BL30" s="680"/>
      <c r="BM30" s="680"/>
      <c r="BN30" s="680"/>
      <c r="BO30" s="680"/>
      <c r="BP30" s="680"/>
      <c r="BQ30" s="681"/>
      <c r="BR30" s="660" t="s">
        <v>308</v>
      </c>
      <c r="BS30" s="680"/>
      <c r="BT30" s="680"/>
      <c r="BU30" s="680"/>
      <c r="BV30" s="680"/>
      <c r="BW30" s="680"/>
      <c r="BX30" s="680"/>
      <c r="BY30" s="680"/>
      <c r="BZ30" s="680"/>
      <c r="CA30" s="680"/>
      <c r="CB30" s="681"/>
      <c r="CD30" s="629"/>
      <c r="CE30" s="630"/>
      <c r="CF30" s="605" t="s">
        <v>309</v>
      </c>
      <c r="CG30" s="606"/>
      <c r="CH30" s="606"/>
      <c r="CI30" s="606"/>
      <c r="CJ30" s="606"/>
      <c r="CK30" s="606"/>
      <c r="CL30" s="606"/>
      <c r="CM30" s="606"/>
      <c r="CN30" s="606"/>
      <c r="CO30" s="606"/>
      <c r="CP30" s="606"/>
      <c r="CQ30" s="607"/>
      <c r="CR30" s="608">
        <v>1440111</v>
      </c>
      <c r="CS30" s="609"/>
      <c r="CT30" s="609"/>
      <c r="CU30" s="609"/>
      <c r="CV30" s="609"/>
      <c r="CW30" s="609"/>
      <c r="CX30" s="609"/>
      <c r="CY30" s="610"/>
      <c r="CZ30" s="611">
        <v>25</v>
      </c>
      <c r="DA30" s="623"/>
      <c r="DB30" s="623"/>
      <c r="DC30" s="624"/>
      <c r="DD30" s="614">
        <v>1374435</v>
      </c>
      <c r="DE30" s="609"/>
      <c r="DF30" s="609"/>
      <c r="DG30" s="609"/>
      <c r="DH30" s="609"/>
      <c r="DI30" s="609"/>
      <c r="DJ30" s="609"/>
      <c r="DK30" s="610"/>
      <c r="DL30" s="614">
        <v>1309998</v>
      </c>
      <c r="DM30" s="609"/>
      <c r="DN30" s="609"/>
      <c r="DO30" s="609"/>
      <c r="DP30" s="609"/>
      <c r="DQ30" s="609"/>
      <c r="DR30" s="609"/>
      <c r="DS30" s="609"/>
      <c r="DT30" s="609"/>
      <c r="DU30" s="609"/>
      <c r="DV30" s="610"/>
      <c r="DW30" s="611">
        <v>39.6</v>
      </c>
      <c r="DX30" s="623"/>
      <c r="DY30" s="623"/>
      <c r="DZ30" s="623"/>
      <c r="EA30" s="623"/>
      <c r="EB30" s="623"/>
      <c r="EC30" s="635"/>
    </row>
    <row r="31" spans="2:133" ht="11.25" customHeight="1" x14ac:dyDescent="0.15">
      <c r="B31" s="683" t="s">
        <v>310</v>
      </c>
      <c r="C31" s="684"/>
      <c r="D31" s="684"/>
      <c r="E31" s="684"/>
      <c r="F31" s="684"/>
      <c r="G31" s="684"/>
      <c r="H31" s="684"/>
      <c r="I31" s="684"/>
      <c r="J31" s="684"/>
      <c r="K31" s="684"/>
      <c r="L31" s="684"/>
      <c r="M31" s="684"/>
      <c r="N31" s="684"/>
      <c r="O31" s="684"/>
      <c r="P31" s="684"/>
      <c r="Q31" s="685"/>
      <c r="R31" s="608" t="s">
        <v>131</v>
      </c>
      <c r="S31" s="609"/>
      <c r="T31" s="609"/>
      <c r="U31" s="609"/>
      <c r="V31" s="609"/>
      <c r="W31" s="609"/>
      <c r="X31" s="609"/>
      <c r="Y31" s="610"/>
      <c r="Z31" s="646" t="s">
        <v>176</v>
      </c>
      <c r="AA31" s="646"/>
      <c r="AB31" s="646"/>
      <c r="AC31" s="646"/>
      <c r="AD31" s="647" t="s">
        <v>234</v>
      </c>
      <c r="AE31" s="647"/>
      <c r="AF31" s="647"/>
      <c r="AG31" s="647"/>
      <c r="AH31" s="647"/>
      <c r="AI31" s="647"/>
      <c r="AJ31" s="647"/>
      <c r="AK31" s="647"/>
      <c r="AL31" s="611" t="s">
        <v>234</v>
      </c>
      <c r="AM31" s="612"/>
      <c r="AN31" s="612"/>
      <c r="AO31" s="648"/>
      <c r="AP31" s="674" t="s">
        <v>311</v>
      </c>
      <c r="AQ31" s="675"/>
      <c r="AR31" s="675"/>
      <c r="AS31" s="675"/>
      <c r="AT31" s="676" t="s">
        <v>312</v>
      </c>
      <c r="AU31" s="212"/>
      <c r="AV31" s="212"/>
      <c r="AW31" s="212"/>
      <c r="AX31" s="666" t="s">
        <v>188</v>
      </c>
      <c r="AY31" s="667"/>
      <c r="AZ31" s="667"/>
      <c r="BA31" s="667"/>
      <c r="BB31" s="667"/>
      <c r="BC31" s="667"/>
      <c r="BD31" s="667"/>
      <c r="BE31" s="667"/>
      <c r="BF31" s="668"/>
      <c r="BG31" s="670">
        <v>99.5</v>
      </c>
      <c r="BH31" s="671"/>
      <c r="BI31" s="671"/>
      <c r="BJ31" s="671"/>
      <c r="BK31" s="671"/>
      <c r="BL31" s="671"/>
      <c r="BM31" s="672">
        <v>97.7</v>
      </c>
      <c r="BN31" s="671"/>
      <c r="BO31" s="671"/>
      <c r="BP31" s="671"/>
      <c r="BQ31" s="673"/>
      <c r="BR31" s="670">
        <v>99.4</v>
      </c>
      <c r="BS31" s="671"/>
      <c r="BT31" s="671"/>
      <c r="BU31" s="671"/>
      <c r="BV31" s="671"/>
      <c r="BW31" s="671"/>
      <c r="BX31" s="672">
        <v>97.8</v>
      </c>
      <c r="BY31" s="671"/>
      <c r="BZ31" s="671"/>
      <c r="CA31" s="671"/>
      <c r="CB31" s="673"/>
      <c r="CD31" s="629"/>
      <c r="CE31" s="630"/>
      <c r="CF31" s="605" t="s">
        <v>313</v>
      </c>
      <c r="CG31" s="606"/>
      <c r="CH31" s="606"/>
      <c r="CI31" s="606"/>
      <c r="CJ31" s="606"/>
      <c r="CK31" s="606"/>
      <c r="CL31" s="606"/>
      <c r="CM31" s="606"/>
      <c r="CN31" s="606"/>
      <c r="CO31" s="606"/>
      <c r="CP31" s="606"/>
      <c r="CQ31" s="607"/>
      <c r="CR31" s="608">
        <v>21166</v>
      </c>
      <c r="CS31" s="621"/>
      <c r="CT31" s="621"/>
      <c r="CU31" s="621"/>
      <c r="CV31" s="621"/>
      <c r="CW31" s="621"/>
      <c r="CX31" s="621"/>
      <c r="CY31" s="622"/>
      <c r="CZ31" s="611">
        <v>0.4</v>
      </c>
      <c r="DA31" s="623"/>
      <c r="DB31" s="623"/>
      <c r="DC31" s="624"/>
      <c r="DD31" s="614">
        <v>18615</v>
      </c>
      <c r="DE31" s="621"/>
      <c r="DF31" s="621"/>
      <c r="DG31" s="621"/>
      <c r="DH31" s="621"/>
      <c r="DI31" s="621"/>
      <c r="DJ31" s="621"/>
      <c r="DK31" s="622"/>
      <c r="DL31" s="614">
        <v>18602</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314</v>
      </c>
      <c r="C32" s="606"/>
      <c r="D32" s="606"/>
      <c r="E32" s="606"/>
      <c r="F32" s="606"/>
      <c r="G32" s="606"/>
      <c r="H32" s="606"/>
      <c r="I32" s="606"/>
      <c r="J32" s="606"/>
      <c r="K32" s="606"/>
      <c r="L32" s="606"/>
      <c r="M32" s="606"/>
      <c r="N32" s="606"/>
      <c r="O32" s="606"/>
      <c r="P32" s="606"/>
      <c r="Q32" s="607"/>
      <c r="R32" s="608">
        <v>269380</v>
      </c>
      <c r="S32" s="609"/>
      <c r="T32" s="609"/>
      <c r="U32" s="609"/>
      <c r="V32" s="609"/>
      <c r="W32" s="609"/>
      <c r="X32" s="609"/>
      <c r="Y32" s="610"/>
      <c r="Z32" s="646">
        <v>4.5</v>
      </c>
      <c r="AA32" s="646"/>
      <c r="AB32" s="646"/>
      <c r="AC32" s="646"/>
      <c r="AD32" s="647" t="s">
        <v>234</v>
      </c>
      <c r="AE32" s="647"/>
      <c r="AF32" s="647"/>
      <c r="AG32" s="647"/>
      <c r="AH32" s="647"/>
      <c r="AI32" s="647"/>
      <c r="AJ32" s="647"/>
      <c r="AK32" s="647"/>
      <c r="AL32" s="611" t="s">
        <v>131</v>
      </c>
      <c r="AM32" s="612"/>
      <c r="AN32" s="612"/>
      <c r="AO32" s="648"/>
      <c r="AP32" s="649"/>
      <c r="AQ32" s="650"/>
      <c r="AR32" s="650"/>
      <c r="AS32" s="650"/>
      <c r="AT32" s="677"/>
      <c r="AU32" s="208" t="s">
        <v>315</v>
      </c>
      <c r="AX32" s="605" t="s">
        <v>316</v>
      </c>
      <c r="AY32" s="606"/>
      <c r="AZ32" s="606"/>
      <c r="BA32" s="606"/>
      <c r="BB32" s="606"/>
      <c r="BC32" s="606"/>
      <c r="BD32" s="606"/>
      <c r="BE32" s="606"/>
      <c r="BF32" s="607"/>
      <c r="BG32" s="679">
        <v>99.7</v>
      </c>
      <c r="BH32" s="621"/>
      <c r="BI32" s="621"/>
      <c r="BJ32" s="621"/>
      <c r="BK32" s="621"/>
      <c r="BL32" s="621"/>
      <c r="BM32" s="612">
        <v>98.6</v>
      </c>
      <c r="BN32" s="621"/>
      <c r="BO32" s="621"/>
      <c r="BP32" s="621"/>
      <c r="BQ32" s="644"/>
      <c r="BR32" s="679">
        <v>99.3</v>
      </c>
      <c r="BS32" s="621"/>
      <c r="BT32" s="621"/>
      <c r="BU32" s="621"/>
      <c r="BV32" s="621"/>
      <c r="BW32" s="621"/>
      <c r="BX32" s="612">
        <v>98.3</v>
      </c>
      <c r="BY32" s="621"/>
      <c r="BZ32" s="621"/>
      <c r="CA32" s="621"/>
      <c r="CB32" s="644"/>
      <c r="CD32" s="631"/>
      <c r="CE32" s="632"/>
      <c r="CF32" s="605" t="s">
        <v>317</v>
      </c>
      <c r="CG32" s="606"/>
      <c r="CH32" s="606"/>
      <c r="CI32" s="606"/>
      <c r="CJ32" s="606"/>
      <c r="CK32" s="606"/>
      <c r="CL32" s="606"/>
      <c r="CM32" s="606"/>
      <c r="CN32" s="606"/>
      <c r="CO32" s="606"/>
      <c r="CP32" s="606"/>
      <c r="CQ32" s="607"/>
      <c r="CR32" s="608">
        <v>74</v>
      </c>
      <c r="CS32" s="609"/>
      <c r="CT32" s="609"/>
      <c r="CU32" s="609"/>
      <c r="CV32" s="609"/>
      <c r="CW32" s="609"/>
      <c r="CX32" s="609"/>
      <c r="CY32" s="610"/>
      <c r="CZ32" s="611">
        <v>0</v>
      </c>
      <c r="DA32" s="623"/>
      <c r="DB32" s="623"/>
      <c r="DC32" s="624"/>
      <c r="DD32" s="614">
        <v>74</v>
      </c>
      <c r="DE32" s="609"/>
      <c r="DF32" s="609"/>
      <c r="DG32" s="609"/>
      <c r="DH32" s="609"/>
      <c r="DI32" s="609"/>
      <c r="DJ32" s="609"/>
      <c r="DK32" s="610"/>
      <c r="DL32" s="614">
        <v>74</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318</v>
      </c>
      <c r="C33" s="606"/>
      <c r="D33" s="606"/>
      <c r="E33" s="606"/>
      <c r="F33" s="606"/>
      <c r="G33" s="606"/>
      <c r="H33" s="606"/>
      <c r="I33" s="606"/>
      <c r="J33" s="606"/>
      <c r="K33" s="606"/>
      <c r="L33" s="606"/>
      <c r="M33" s="606"/>
      <c r="N33" s="606"/>
      <c r="O33" s="606"/>
      <c r="P33" s="606"/>
      <c r="Q33" s="607"/>
      <c r="R33" s="608">
        <v>32054</v>
      </c>
      <c r="S33" s="609"/>
      <c r="T33" s="609"/>
      <c r="U33" s="609"/>
      <c r="V33" s="609"/>
      <c r="W33" s="609"/>
      <c r="X33" s="609"/>
      <c r="Y33" s="610"/>
      <c r="Z33" s="646">
        <v>0.5</v>
      </c>
      <c r="AA33" s="646"/>
      <c r="AB33" s="646"/>
      <c r="AC33" s="646"/>
      <c r="AD33" s="647" t="s">
        <v>234</v>
      </c>
      <c r="AE33" s="647"/>
      <c r="AF33" s="647"/>
      <c r="AG33" s="647"/>
      <c r="AH33" s="647"/>
      <c r="AI33" s="647"/>
      <c r="AJ33" s="647"/>
      <c r="AK33" s="647"/>
      <c r="AL33" s="611" t="s">
        <v>131</v>
      </c>
      <c r="AM33" s="612"/>
      <c r="AN33" s="612"/>
      <c r="AO33" s="648"/>
      <c r="AP33" s="651"/>
      <c r="AQ33" s="652"/>
      <c r="AR33" s="652"/>
      <c r="AS33" s="652"/>
      <c r="AT33" s="678"/>
      <c r="AU33" s="213"/>
      <c r="AV33" s="213"/>
      <c r="AW33" s="213"/>
      <c r="AX33" s="589" t="s">
        <v>319</v>
      </c>
      <c r="AY33" s="590"/>
      <c r="AZ33" s="590"/>
      <c r="BA33" s="590"/>
      <c r="BB33" s="590"/>
      <c r="BC33" s="590"/>
      <c r="BD33" s="590"/>
      <c r="BE33" s="590"/>
      <c r="BF33" s="591"/>
      <c r="BG33" s="669">
        <v>99.2</v>
      </c>
      <c r="BH33" s="593"/>
      <c r="BI33" s="593"/>
      <c r="BJ33" s="593"/>
      <c r="BK33" s="593"/>
      <c r="BL33" s="593"/>
      <c r="BM33" s="639">
        <v>96</v>
      </c>
      <c r="BN33" s="593"/>
      <c r="BO33" s="593"/>
      <c r="BP33" s="593"/>
      <c r="BQ33" s="656"/>
      <c r="BR33" s="669">
        <v>99.2</v>
      </c>
      <c r="BS33" s="593"/>
      <c r="BT33" s="593"/>
      <c r="BU33" s="593"/>
      <c r="BV33" s="593"/>
      <c r="BW33" s="593"/>
      <c r="BX33" s="639">
        <v>96.5</v>
      </c>
      <c r="BY33" s="593"/>
      <c r="BZ33" s="593"/>
      <c r="CA33" s="593"/>
      <c r="CB33" s="656"/>
      <c r="CD33" s="605" t="s">
        <v>320</v>
      </c>
      <c r="CE33" s="606"/>
      <c r="CF33" s="606"/>
      <c r="CG33" s="606"/>
      <c r="CH33" s="606"/>
      <c r="CI33" s="606"/>
      <c r="CJ33" s="606"/>
      <c r="CK33" s="606"/>
      <c r="CL33" s="606"/>
      <c r="CM33" s="606"/>
      <c r="CN33" s="606"/>
      <c r="CO33" s="606"/>
      <c r="CP33" s="606"/>
      <c r="CQ33" s="607"/>
      <c r="CR33" s="608">
        <v>2594375</v>
      </c>
      <c r="CS33" s="621"/>
      <c r="CT33" s="621"/>
      <c r="CU33" s="621"/>
      <c r="CV33" s="621"/>
      <c r="CW33" s="621"/>
      <c r="CX33" s="621"/>
      <c r="CY33" s="622"/>
      <c r="CZ33" s="611">
        <v>45.1</v>
      </c>
      <c r="DA33" s="623"/>
      <c r="DB33" s="623"/>
      <c r="DC33" s="624"/>
      <c r="DD33" s="614">
        <v>1748730</v>
      </c>
      <c r="DE33" s="621"/>
      <c r="DF33" s="621"/>
      <c r="DG33" s="621"/>
      <c r="DH33" s="621"/>
      <c r="DI33" s="621"/>
      <c r="DJ33" s="621"/>
      <c r="DK33" s="622"/>
      <c r="DL33" s="614">
        <v>1078971</v>
      </c>
      <c r="DM33" s="621"/>
      <c r="DN33" s="621"/>
      <c r="DO33" s="621"/>
      <c r="DP33" s="621"/>
      <c r="DQ33" s="621"/>
      <c r="DR33" s="621"/>
      <c r="DS33" s="621"/>
      <c r="DT33" s="621"/>
      <c r="DU33" s="621"/>
      <c r="DV33" s="622"/>
      <c r="DW33" s="611">
        <v>32.700000000000003</v>
      </c>
      <c r="DX33" s="623"/>
      <c r="DY33" s="623"/>
      <c r="DZ33" s="623"/>
      <c r="EA33" s="623"/>
      <c r="EB33" s="623"/>
      <c r="EC33" s="635"/>
    </row>
    <row r="34" spans="2:133" ht="11.25" customHeight="1" x14ac:dyDescent="0.15">
      <c r="B34" s="605" t="s">
        <v>321</v>
      </c>
      <c r="C34" s="606"/>
      <c r="D34" s="606"/>
      <c r="E34" s="606"/>
      <c r="F34" s="606"/>
      <c r="G34" s="606"/>
      <c r="H34" s="606"/>
      <c r="I34" s="606"/>
      <c r="J34" s="606"/>
      <c r="K34" s="606"/>
      <c r="L34" s="606"/>
      <c r="M34" s="606"/>
      <c r="N34" s="606"/>
      <c r="O34" s="606"/>
      <c r="P34" s="606"/>
      <c r="Q34" s="607"/>
      <c r="R34" s="608">
        <v>65642</v>
      </c>
      <c r="S34" s="609"/>
      <c r="T34" s="609"/>
      <c r="U34" s="609"/>
      <c r="V34" s="609"/>
      <c r="W34" s="609"/>
      <c r="X34" s="609"/>
      <c r="Y34" s="610"/>
      <c r="Z34" s="646">
        <v>1.1000000000000001</v>
      </c>
      <c r="AA34" s="646"/>
      <c r="AB34" s="646"/>
      <c r="AC34" s="646"/>
      <c r="AD34" s="647" t="s">
        <v>176</v>
      </c>
      <c r="AE34" s="647"/>
      <c r="AF34" s="647"/>
      <c r="AG34" s="647"/>
      <c r="AH34" s="647"/>
      <c r="AI34" s="647"/>
      <c r="AJ34" s="647"/>
      <c r="AK34" s="647"/>
      <c r="AL34" s="611" t="s">
        <v>131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322</v>
      </c>
      <c r="CE34" s="606"/>
      <c r="CF34" s="606"/>
      <c r="CG34" s="606"/>
      <c r="CH34" s="606"/>
      <c r="CI34" s="606"/>
      <c r="CJ34" s="606"/>
      <c r="CK34" s="606"/>
      <c r="CL34" s="606"/>
      <c r="CM34" s="606"/>
      <c r="CN34" s="606"/>
      <c r="CO34" s="606"/>
      <c r="CP34" s="606"/>
      <c r="CQ34" s="607"/>
      <c r="CR34" s="608">
        <v>953422</v>
      </c>
      <c r="CS34" s="609"/>
      <c r="CT34" s="609"/>
      <c r="CU34" s="609"/>
      <c r="CV34" s="609"/>
      <c r="CW34" s="609"/>
      <c r="CX34" s="609"/>
      <c r="CY34" s="610"/>
      <c r="CZ34" s="611">
        <v>16.600000000000001</v>
      </c>
      <c r="DA34" s="623"/>
      <c r="DB34" s="623"/>
      <c r="DC34" s="624"/>
      <c r="DD34" s="614">
        <v>562336</v>
      </c>
      <c r="DE34" s="609"/>
      <c r="DF34" s="609"/>
      <c r="DG34" s="609"/>
      <c r="DH34" s="609"/>
      <c r="DI34" s="609"/>
      <c r="DJ34" s="609"/>
      <c r="DK34" s="610"/>
      <c r="DL34" s="614">
        <v>402216</v>
      </c>
      <c r="DM34" s="609"/>
      <c r="DN34" s="609"/>
      <c r="DO34" s="609"/>
      <c r="DP34" s="609"/>
      <c r="DQ34" s="609"/>
      <c r="DR34" s="609"/>
      <c r="DS34" s="609"/>
      <c r="DT34" s="609"/>
      <c r="DU34" s="609"/>
      <c r="DV34" s="610"/>
      <c r="DW34" s="611">
        <v>12.2</v>
      </c>
      <c r="DX34" s="623"/>
      <c r="DY34" s="623"/>
      <c r="DZ34" s="623"/>
      <c r="EA34" s="623"/>
      <c r="EB34" s="623"/>
      <c r="EC34" s="635"/>
    </row>
    <row r="35" spans="2:133" ht="11.25" customHeight="1" x14ac:dyDescent="0.15">
      <c r="B35" s="605" t="s">
        <v>323</v>
      </c>
      <c r="C35" s="606"/>
      <c r="D35" s="606"/>
      <c r="E35" s="606"/>
      <c r="F35" s="606"/>
      <c r="G35" s="606"/>
      <c r="H35" s="606"/>
      <c r="I35" s="606"/>
      <c r="J35" s="606"/>
      <c r="K35" s="606"/>
      <c r="L35" s="606"/>
      <c r="M35" s="606"/>
      <c r="N35" s="606"/>
      <c r="O35" s="606"/>
      <c r="P35" s="606"/>
      <c r="Q35" s="607"/>
      <c r="R35" s="608">
        <v>82699</v>
      </c>
      <c r="S35" s="609"/>
      <c r="T35" s="609"/>
      <c r="U35" s="609"/>
      <c r="V35" s="609"/>
      <c r="W35" s="609"/>
      <c r="X35" s="609"/>
      <c r="Y35" s="610"/>
      <c r="Z35" s="646">
        <v>1.4</v>
      </c>
      <c r="AA35" s="646"/>
      <c r="AB35" s="646"/>
      <c r="AC35" s="646"/>
      <c r="AD35" s="647" t="s">
        <v>234</v>
      </c>
      <c r="AE35" s="647"/>
      <c r="AF35" s="647"/>
      <c r="AG35" s="647"/>
      <c r="AH35" s="647"/>
      <c r="AI35" s="647"/>
      <c r="AJ35" s="647"/>
      <c r="AK35" s="647"/>
      <c r="AL35" s="611" t="s">
        <v>234</v>
      </c>
      <c r="AM35" s="612"/>
      <c r="AN35" s="612"/>
      <c r="AO35" s="648"/>
      <c r="AP35" s="218"/>
      <c r="AQ35" s="660" t="s">
        <v>324</v>
      </c>
      <c r="AR35" s="661"/>
      <c r="AS35" s="661"/>
      <c r="AT35" s="661"/>
      <c r="AU35" s="661"/>
      <c r="AV35" s="661"/>
      <c r="AW35" s="661"/>
      <c r="AX35" s="661"/>
      <c r="AY35" s="661"/>
      <c r="AZ35" s="661"/>
      <c r="BA35" s="661"/>
      <c r="BB35" s="661"/>
      <c r="BC35" s="661"/>
      <c r="BD35" s="661"/>
      <c r="BE35" s="661"/>
      <c r="BF35" s="662"/>
      <c r="BG35" s="660" t="s">
        <v>325</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326</v>
      </c>
      <c r="CE35" s="606"/>
      <c r="CF35" s="606"/>
      <c r="CG35" s="606"/>
      <c r="CH35" s="606"/>
      <c r="CI35" s="606"/>
      <c r="CJ35" s="606"/>
      <c r="CK35" s="606"/>
      <c r="CL35" s="606"/>
      <c r="CM35" s="606"/>
      <c r="CN35" s="606"/>
      <c r="CO35" s="606"/>
      <c r="CP35" s="606"/>
      <c r="CQ35" s="607"/>
      <c r="CR35" s="608">
        <v>34196</v>
      </c>
      <c r="CS35" s="621"/>
      <c r="CT35" s="621"/>
      <c r="CU35" s="621"/>
      <c r="CV35" s="621"/>
      <c r="CW35" s="621"/>
      <c r="CX35" s="621"/>
      <c r="CY35" s="622"/>
      <c r="CZ35" s="611">
        <v>0.6</v>
      </c>
      <c r="DA35" s="623"/>
      <c r="DB35" s="623"/>
      <c r="DC35" s="624"/>
      <c r="DD35" s="614">
        <v>21798</v>
      </c>
      <c r="DE35" s="621"/>
      <c r="DF35" s="621"/>
      <c r="DG35" s="621"/>
      <c r="DH35" s="621"/>
      <c r="DI35" s="621"/>
      <c r="DJ35" s="621"/>
      <c r="DK35" s="622"/>
      <c r="DL35" s="614">
        <v>21798</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15">
      <c r="B36" s="605" t="s">
        <v>327</v>
      </c>
      <c r="C36" s="606"/>
      <c r="D36" s="606"/>
      <c r="E36" s="606"/>
      <c r="F36" s="606"/>
      <c r="G36" s="606"/>
      <c r="H36" s="606"/>
      <c r="I36" s="606"/>
      <c r="J36" s="606"/>
      <c r="K36" s="606"/>
      <c r="L36" s="606"/>
      <c r="M36" s="606"/>
      <c r="N36" s="606"/>
      <c r="O36" s="606"/>
      <c r="P36" s="606"/>
      <c r="Q36" s="607"/>
      <c r="R36" s="608">
        <v>185354</v>
      </c>
      <c r="S36" s="609"/>
      <c r="T36" s="609"/>
      <c r="U36" s="609"/>
      <c r="V36" s="609"/>
      <c r="W36" s="609"/>
      <c r="X36" s="609"/>
      <c r="Y36" s="610"/>
      <c r="Z36" s="646">
        <v>3.1</v>
      </c>
      <c r="AA36" s="646"/>
      <c r="AB36" s="646"/>
      <c r="AC36" s="646"/>
      <c r="AD36" s="647" t="s">
        <v>176</v>
      </c>
      <c r="AE36" s="647"/>
      <c r="AF36" s="647"/>
      <c r="AG36" s="647"/>
      <c r="AH36" s="647"/>
      <c r="AI36" s="647"/>
      <c r="AJ36" s="647"/>
      <c r="AK36" s="647"/>
      <c r="AL36" s="611" t="s">
        <v>234</v>
      </c>
      <c r="AM36" s="612"/>
      <c r="AN36" s="612"/>
      <c r="AO36" s="648"/>
      <c r="AP36" s="218"/>
      <c r="AQ36" s="657" t="s">
        <v>328</v>
      </c>
      <c r="AR36" s="658"/>
      <c r="AS36" s="658"/>
      <c r="AT36" s="658"/>
      <c r="AU36" s="658"/>
      <c r="AV36" s="658"/>
      <c r="AW36" s="658"/>
      <c r="AX36" s="658"/>
      <c r="AY36" s="659"/>
      <c r="AZ36" s="663">
        <v>615066</v>
      </c>
      <c r="BA36" s="664"/>
      <c r="BB36" s="664"/>
      <c r="BC36" s="664"/>
      <c r="BD36" s="664"/>
      <c r="BE36" s="664"/>
      <c r="BF36" s="665"/>
      <c r="BG36" s="666" t="s">
        <v>329</v>
      </c>
      <c r="BH36" s="667"/>
      <c r="BI36" s="667"/>
      <c r="BJ36" s="667"/>
      <c r="BK36" s="667"/>
      <c r="BL36" s="667"/>
      <c r="BM36" s="667"/>
      <c r="BN36" s="667"/>
      <c r="BO36" s="667"/>
      <c r="BP36" s="667"/>
      <c r="BQ36" s="667"/>
      <c r="BR36" s="667"/>
      <c r="BS36" s="667"/>
      <c r="BT36" s="667"/>
      <c r="BU36" s="668"/>
      <c r="BV36" s="663">
        <v>7944</v>
      </c>
      <c r="BW36" s="664"/>
      <c r="BX36" s="664"/>
      <c r="BY36" s="664"/>
      <c r="BZ36" s="664"/>
      <c r="CA36" s="664"/>
      <c r="CB36" s="665"/>
      <c r="CD36" s="605" t="s">
        <v>330</v>
      </c>
      <c r="CE36" s="606"/>
      <c r="CF36" s="606"/>
      <c r="CG36" s="606"/>
      <c r="CH36" s="606"/>
      <c r="CI36" s="606"/>
      <c r="CJ36" s="606"/>
      <c r="CK36" s="606"/>
      <c r="CL36" s="606"/>
      <c r="CM36" s="606"/>
      <c r="CN36" s="606"/>
      <c r="CO36" s="606"/>
      <c r="CP36" s="606"/>
      <c r="CQ36" s="607"/>
      <c r="CR36" s="608">
        <v>1120651</v>
      </c>
      <c r="CS36" s="609"/>
      <c r="CT36" s="609"/>
      <c r="CU36" s="609"/>
      <c r="CV36" s="609"/>
      <c r="CW36" s="609"/>
      <c r="CX36" s="609"/>
      <c r="CY36" s="610"/>
      <c r="CZ36" s="611">
        <v>19.5</v>
      </c>
      <c r="DA36" s="623"/>
      <c r="DB36" s="623"/>
      <c r="DC36" s="624"/>
      <c r="DD36" s="614">
        <v>776188</v>
      </c>
      <c r="DE36" s="609"/>
      <c r="DF36" s="609"/>
      <c r="DG36" s="609"/>
      <c r="DH36" s="609"/>
      <c r="DI36" s="609"/>
      <c r="DJ36" s="609"/>
      <c r="DK36" s="610"/>
      <c r="DL36" s="614">
        <v>557398</v>
      </c>
      <c r="DM36" s="609"/>
      <c r="DN36" s="609"/>
      <c r="DO36" s="609"/>
      <c r="DP36" s="609"/>
      <c r="DQ36" s="609"/>
      <c r="DR36" s="609"/>
      <c r="DS36" s="609"/>
      <c r="DT36" s="609"/>
      <c r="DU36" s="609"/>
      <c r="DV36" s="610"/>
      <c r="DW36" s="611">
        <v>16.899999999999999</v>
      </c>
      <c r="DX36" s="623"/>
      <c r="DY36" s="623"/>
      <c r="DZ36" s="623"/>
      <c r="EA36" s="623"/>
      <c r="EB36" s="623"/>
      <c r="EC36" s="635"/>
    </row>
    <row r="37" spans="2:133" ht="11.25" customHeight="1" x14ac:dyDescent="0.15">
      <c r="B37" s="605" t="s">
        <v>331</v>
      </c>
      <c r="C37" s="606"/>
      <c r="D37" s="606"/>
      <c r="E37" s="606"/>
      <c r="F37" s="606"/>
      <c r="G37" s="606"/>
      <c r="H37" s="606"/>
      <c r="I37" s="606"/>
      <c r="J37" s="606"/>
      <c r="K37" s="606"/>
      <c r="L37" s="606"/>
      <c r="M37" s="606"/>
      <c r="N37" s="606"/>
      <c r="O37" s="606"/>
      <c r="P37" s="606"/>
      <c r="Q37" s="607"/>
      <c r="R37" s="608">
        <v>90084</v>
      </c>
      <c r="S37" s="609"/>
      <c r="T37" s="609"/>
      <c r="U37" s="609"/>
      <c r="V37" s="609"/>
      <c r="W37" s="609"/>
      <c r="X37" s="609"/>
      <c r="Y37" s="610"/>
      <c r="Z37" s="646">
        <v>1.5</v>
      </c>
      <c r="AA37" s="646"/>
      <c r="AB37" s="646"/>
      <c r="AC37" s="646"/>
      <c r="AD37" s="647">
        <v>1</v>
      </c>
      <c r="AE37" s="647"/>
      <c r="AF37" s="647"/>
      <c r="AG37" s="647"/>
      <c r="AH37" s="647"/>
      <c r="AI37" s="647"/>
      <c r="AJ37" s="647"/>
      <c r="AK37" s="647"/>
      <c r="AL37" s="611">
        <v>0</v>
      </c>
      <c r="AM37" s="612"/>
      <c r="AN37" s="612"/>
      <c r="AO37" s="648"/>
      <c r="AQ37" s="641" t="s">
        <v>332</v>
      </c>
      <c r="AR37" s="642"/>
      <c r="AS37" s="642"/>
      <c r="AT37" s="642"/>
      <c r="AU37" s="642"/>
      <c r="AV37" s="642"/>
      <c r="AW37" s="642"/>
      <c r="AX37" s="642"/>
      <c r="AY37" s="643"/>
      <c r="AZ37" s="608">
        <v>302087</v>
      </c>
      <c r="BA37" s="609"/>
      <c r="BB37" s="609"/>
      <c r="BC37" s="609"/>
      <c r="BD37" s="621"/>
      <c r="BE37" s="621"/>
      <c r="BF37" s="644"/>
      <c r="BG37" s="605" t="s">
        <v>333</v>
      </c>
      <c r="BH37" s="606"/>
      <c r="BI37" s="606"/>
      <c r="BJ37" s="606"/>
      <c r="BK37" s="606"/>
      <c r="BL37" s="606"/>
      <c r="BM37" s="606"/>
      <c r="BN37" s="606"/>
      <c r="BO37" s="606"/>
      <c r="BP37" s="606"/>
      <c r="BQ37" s="606"/>
      <c r="BR37" s="606"/>
      <c r="BS37" s="606"/>
      <c r="BT37" s="606"/>
      <c r="BU37" s="607"/>
      <c r="BV37" s="608">
        <v>4807</v>
      </c>
      <c r="BW37" s="609"/>
      <c r="BX37" s="609"/>
      <c r="BY37" s="609"/>
      <c r="BZ37" s="609"/>
      <c r="CA37" s="609"/>
      <c r="CB37" s="645"/>
      <c r="CD37" s="605" t="s">
        <v>334</v>
      </c>
      <c r="CE37" s="606"/>
      <c r="CF37" s="606"/>
      <c r="CG37" s="606"/>
      <c r="CH37" s="606"/>
      <c r="CI37" s="606"/>
      <c r="CJ37" s="606"/>
      <c r="CK37" s="606"/>
      <c r="CL37" s="606"/>
      <c r="CM37" s="606"/>
      <c r="CN37" s="606"/>
      <c r="CO37" s="606"/>
      <c r="CP37" s="606"/>
      <c r="CQ37" s="607"/>
      <c r="CR37" s="608">
        <v>249961</v>
      </c>
      <c r="CS37" s="621"/>
      <c r="CT37" s="621"/>
      <c r="CU37" s="621"/>
      <c r="CV37" s="621"/>
      <c r="CW37" s="621"/>
      <c r="CX37" s="621"/>
      <c r="CY37" s="622"/>
      <c r="CZ37" s="611">
        <v>4.3</v>
      </c>
      <c r="DA37" s="623"/>
      <c r="DB37" s="623"/>
      <c r="DC37" s="624"/>
      <c r="DD37" s="614">
        <v>247562</v>
      </c>
      <c r="DE37" s="621"/>
      <c r="DF37" s="621"/>
      <c r="DG37" s="621"/>
      <c r="DH37" s="621"/>
      <c r="DI37" s="621"/>
      <c r="DJ37" s="621"/>
      <c r="DK37" s="622"/>
      <c r="DL37" s="614">
        <v>245831</v>
      </c>
      <c r="DM37" s="621"/>
      <c r="DN37" s="621"/>
      <c r="DO37" s="621"/>
      <c r="DP37" s="621"/>
      <c r="DQ37" s="621"/>
      <c r="DR37" s="621"/>
      <c r="DS37" s="621"/>
      <c r="DT37" s="621"/>
      <c r="DU37" s="621"/>
      <c r="DV37" s="622"/>
      <c r="DW37" s="611">
        <v>7.4</v>
      </c>
      <c r="DX37" s="623"/>
      <c r="DY37" s="623"/>
      <c r="DZ37" s="623"/>
      <c r="EA37" s="623"/>
      <c r="EB37" s="623"/>
      <c r="EC37" s="635"/>
    </row>
    <row r="38" spans="2:133" ht="11.25" customHeight="1" x14ac:dyDescent="0.15">
      <c r="B38" s="605" t="s">
        <v>335</v>
      </c>
      <c r="C38" s="606"/>
      <c r="D38" s="606"/>
      <c r="E38" s="606"/>
      <c r="F38" s="606"/>
      <c r="G38" s="606"/>
      <c r="H38" s="606"/>
      <c r="I38" s="606"/>
      <c r="J38" s="606"/>
      <c r="K38" s="606"/>
      <c r="L38" s="606"/>
      <c r="M38" s="606"/>
      <c r="N38" s="606"/>
      <c r="O38" s="606"/>
      <c r="P38" s="606"/>
      <c r="Q38" s="607"/>
      <c r="R38" s="608">
        <v>595800</v>
      </c>
      <c r="S38" s="609"/>
      <c r="T38" s="609"/>
      <c r="U38" s="609"/>
      <c r="V38" s="609"/>
      <c r="W38" s="609"/>
      <c r="X38" s="609"/>
      <c r="Y38" s="610"/>
      <c r="Z38" s="646">
        <v>9.9</v>
      </c>
      <c r="AA38" s="646"/>
      <c r="AB38" s="646"/>
      <c r="AC38" s="646"/>
      <c r="AD38" s="647" t="s">
        <v>131</v>
      </c>
      <c r="AE38" s="647"/>
      <c r="AF38" s="647"/>
      <c r="AG38" s="647"/>
      <c r="AH38" s="647"/>
      <c r="AI38" s="647"/>
      <c r="AJ38" s="647"/>
      <c r="AK38" s="647"/>
      <c r="AL38" s="611" t="s">
        <v>131</v>
      </c>
      <c r="AM38" s="612"/>
      <c r="AN38" s="612"/>
      <c r="AO38" s="648"/>
      <c r="AQ38" s="641" t="s">
        <v>336</v>
      </c>
      <c r="AR38" s="642"/>
      <c r="AS38" s="642"/>
      <c r="AT38" s="642"/>
      <c r="AU38" s="642"/>
      <c r="AV38" s="642"/>
      <c r="AW38" s="642"/>
      <c r="AX38" s="642"/>
      <c r="AY38" s="643"/>
      <c r="AZ38" s="608">
        <v>97228</v>
      </c>
      <c r="BA38" s="609"/>
      <c r="BB38" s="609"/>
      <c r="BC38" s="609"/>
      <c r="BD38" s="621"/>
      <c r="BE38" s="621"/>
      <c r="BF38" s="644"/>
      <c r="BG38" s="605" t="s">
        <v>337</v>
      </c>
      <c r="BH38" s="606"/>
      <c r="BI38" s="606"/>
      <c r="BJ38" s="606"/>
      <c r="BK38" s="606"/>
      <c r="BL38" s="606"/>
      <c r="BM38" s="606"/>
      <c r="BN38" s="606"/>
      <c r="BO38" s="606"/>
      <c r="BP38" s="606"/>
      <c r="BQ38" s="606"/>
      <c r="BR38" s="606"/>
      <c r="BS38" s="606"/>
      <c r="BT38" s="606"/>
      <c r="BU38" s="607"/>
      <c r="BV38" s="608">
        <v>493</v>
      </c>
      <c r="BW38" s="609"/>
      <c r="BX38" s="609"/>
      <c r="BY38" s="609"/>
      <c r="BZ38" s="609"/>
      <c r="CA38" s="609"/>
      <c r="CB38" s="645"/>
      <c r="CD38" s="605" t="s">
        <v>338</v>
      </c>
      <c r="CE38" s="606"/>
      <c r="CF38" s="606"/>
      <c r="CG38" s="606"/>
      <c r="CH38" s="606"/>
      <c r="CI38" s="606"/>
      <c r="CJ38" s="606"/>
      <c r="CK38" s="606"/>
      <c r="CL38" s="606"/>
      <c r="CM38" s="606"/>
      <c r="CN38" s="606"/>
      <c r="CO38" s="606"/>
      <c r="CP38" s="606"/>
      <c r="CQ38" s="607"/>
      <c r="CR38" s="608">
        <v>312979</v>
      </c>
      <c r="CS38" s="609"/>
      <c r="CT38" s="609"/>
      <c r="CU38" s="609"/>
      <c r="CV38" s="609"/>
      <c r="CW38" s="609"/>
      <c r="CX38" s="609"/>
      <c r="CY38" s="610"/>
      <c r="CZ38" s="611">
        <v>5.4</v>
      </c>
      <c r="DA38" s="623"/>
      <c r="DB38" s="623"/>
      <c r="DC38" s="624"/>
      <c r="DD38" s="614">
        <v>286744</v>
      </c>
      <c r="DE38" s="609"/>
      <c r="DF38" s="609"/>
      <c r="DG38" s="609"/>
      <c r="DH38" s="609"/>
      <c r="DI38" s="609"/>
      <c r="DJ38" s="609"/>
      <c r="DK38" s="610"/>
      <c r="DL38" s="614">
        <v>97559</v>
      </c>
      <c r="DM38" s="609"/>
      <c r="DN38" s="609"/>
      <c r="DO38" s="609"/>
      <c r="DP38" s="609"/>
      <c r="DQ38" s="609"/>
      <c r="DR38" s="609"/>
      <c r="DS38" s="609"/>
      <c r="DT38" s="609"/>
      <c r="DU38" s="609"/>
      <c r="DV38" s="610"/>
      <c r="DW38" s="611">
        <v>3</v>
      </c>
      <c r="DX38" s="623"/>
      <c r="DY38" s="623"/>
      <c r="DZ38" s="623"/>
      <c r="EA38" s="623"/>
      <c r="EB38" s="623"/>
      <c r="EC38" s="635"/>
    </row>
    <row r="39" spans="2:133" ht="11.25" customHeight="1" x14ac:dyDescent="0.15">
      <c r="B39" s="605" t="s">
        <v>339</v>
      </c>
      <c r="C39" s="606"/>
      <c r="D39" s="606"/>
      <c r="E39" s="606"/>
      <c r="F39" s="606"/>
      <c r="G39" s="606"/>
      <c r="H39" s="606"/>
      <c r="I39" s="606"/>
      <c r="J39" s="606"/>
      <c r="K39" s="606"/>
      <c r="L39" s="606"/>
      <c r="M39" s="606"/>
      <c r="N39" s="606"/>
      <c r="O39" s="606"/>
      <c r="P39" s="606"/>
      <c r="Q39" s="607"/>
      <c r="R39" s="608" t="s">
        <v>234</v>
      </c>
      <c r="S39" s="609"/>
      <c r="T39" s="609"/>
      <c r="U39" s="609"/>
      <c r="V39" s="609"/>
      <c r="W39" s="609"/>
      <c r="X39" s="609"/>
      <c r="Y39" s="610"/>
      <c r="Z39" s="646" t="s">
        <v>176</v>
      </c>
      <c r="AA39" s="646"/>
      <c r="AB39" s="646"/>
      <c r="AC39" s="646"/>
      <c r="AD39" s="647" t="s">
        <v>176</v>
      </c>
      <c r="AE39" s="647"/>
      <c r="AF39" s="647"/>
      <c r="AG39" s="647"/>
      <c r="AH39" s="647"/>
      <c r="AI39" s="647"/>
      <c r="AJ39" s="647"/>
      <c r="AK39" s="647"/>
      <c r="AL39" s="611" t="s">
        <v>131</v>
      </c>
      <c r="AM39" s="612"/>
      <c r="AN39" s="612"/>
      <c r="AO39" s="648"/>
      <c r="AQ39" s="641" t="s">
        <v>340</v>
      </c>
      <c r="AR39" s="642"/>
      <c r="AS39" s="642"/>
      <c r="AT39" s="642"/>
      <c r="AU39" s="642"/>
      <c r="AV39" s="642"/>
      <c r="AW39" s="642"/>
      <c r="AX39" s="642"/>
      <c r="AY39" s="643"/>
      <c r="AZ39" s="608">
        <v>55195</v>
      </c>
      <c r="BA39" s="609"/>
      <c r="BB39" s="609"/>
      <c r="BC39" s="609"/>
      <c r="BD39" s="621"/>
      <c r="BE39" s="621"/>
      <c r="BF39" s="644"/>
      <c r="BG39" s="605" t="s">
        <v>341</v>
      </c>
      <c r="BH39" s="606"/>
      <c r="BI39" s="606"/>
      <c r="BJ39" s="606"/>
      <c r="BK39" s="606"/>
      <c r="BL39" s="606"/>
      <c r="BM39" s="606"/>
      <c r="BN39" s="606"/>
      <c r="BO39" s="606"/>
      <c r="BP39" s="606"/>
      <c r="BQ39" s="606"/>
      <c r="BR39" s="606"/>
      <c r="BS39" s="606"/>
      <c r="BT39" s="606"/>
      <c r="BU39" s="607"/>
      <c r="BV39" s="608">
        <v>683</v>
      </c>
      <c r="BW39" s="609"/>
      <c r="BX39" s="609"/>
      <c r="BY39" s="609"/>
      <c r="BZ39" s="609"/>
      <c r="CA39" s="609"/>
      <c r="CB39" s="645"/>
      <c r="CD39" s="605" t="s">
        <v>342</v>
      </c>
      <c r="CE39" s="606"/>
      <c r="CF39" s="606"/>
      <c r="CG39" s="606"/>
      <c r="CH39" s="606"/>
      <c r="CI39" s="606"/>
      <c r="CJ39" s="606"/>
      <c r="CK39" s="606"/>
      <c r="CL39" s="606"/>
      <c r="CM39" s="606"/>
      <c r="CN39" s="606"/>
      <c r="CO39" s="606"/>
      <c r="CP39" s="606"/>
      <c r="CQ39" s="607"/>
      <c r="CR39" s="608">
        <v>167127</v>
      </c>
      <c r="CS39" s="621"/>
      <c r="CT39" s="621"/>
      <c r="CU39" s="621"/>
      <c r="CV39" s="621"/>
      <c r="CW39" s="621"/>
      <c r="CX39" s="621"/>
      <c r="CY39" s="622"/>
      <c r="CZ39" s="611">
        <v>2.9</v>
      </c>
      <c r="DA39" s="623"/>
      <c r="DB39" s="623"/>
      <c r="DC39" s="624"/>
      <c r="DD39" s="614">
        <v>101418</v>
      </c>
      <c r="DE39" s="621"/>
      <c r="DF39" s="621"/>
      <c r="DG39" s="621"/>
      <c r="DH39" s="621"/>
      <c r="DI39" s="621"/>
      <c r="DJ39" s="621"/>
      <c r="DK39" s="622"/>
      <c r="DL39" s="614" t="s">
        <v>176</v>
      </c>
      <c r="DM39" s="621"/>
      <c r="DN39" s="621"/>
      <c r="DO39" s="621"/>
      <c r="DP39" s="621"/>
      <c r="DQ39" s="621"/>
      <c r="DR39" s="621"/>
      <c r="DS39" s="621"/>
      <c r="DT39" s="621"/>
      <c r="DU39" s="621"/>
      <c r="DV39" s="622"/>
      <c r="DW39" s="611" t="s">
        <v>234</v>
      </c>
      <c r="DX39" s="623"/>
      <c r="DY39" s="623"/>
      <c r="DZ39" s="623"/>
      <c r="EA39" s="623"/>
      <c r="EB39" s="623"/>
      <c r="EC39" s="635"/>
    </row>
    <row r="40" spans="2:133" ht="11.25" customHeight="1" x14ac:dyDescent="0.15">
      <c r="B40" s="605" t="s">
        <v>343</v>
      </c>
      <c r="C40" s="606"/>
      <c r="D40" s="606"/>
      <c r="E40" s="606"/>
      <c r="F40" s="606"/>
      <c r="G40" s="606"/>
      <c r="H40" s="606"/>
      <c r="I40" s="606"/>
      <c r="J40" s="606"/>
      <c r="K40" s="606"/>
      <c r="L40" s="606"/>
      <c r="M40" s="606"/>
      <c r="N40" s="606"/>
      <c r="O40" s="606"/>
      <c r="P40" s="606"/>
      <c r="Q40" s="607"/>
      <c r="R40" s="608">
        <v>24900</v>
      </c>
      <c r="S40" s="609"/>
      <c r="T40" s="609"/>
      <c r="U40" s="609"/>
      <c r="V40" s="609"/>
      <c r="W40" s="609"/>
      <c r="X40" s="609"/>
      <c r="Y40" s="610"/>
      <c r="Z40" s="646">
        <v>0.4</v>
      </c>
      <c r="AA40" s="646"/>
      <c r="AB40" s="646"/>
      <c r="AC40" s="646"/>
      <c r="AD40" s="647" t="s">
        <v>234</v>
      </c>
      <c r="AE40" s="647"/>
      <c r="AF40" s="647"/>
      <c r="AG40" s="647"/>
      <c r="AH40" s="647"/>
      <c r="AI40" s="647"/>
      <c r="AJ40" s="647"/>
      <c r="AK40" s="647"/>
      <c r="AL40" s="611" t="s">
        <v>234</v>
      </c>
      <c r="AM40" s="612"/>
      <c r="AN40" s="612"/>
      <c r="AO40" s="648"/>
      <c r="AQ40" s="641" t="s">
        <v>344</v>
      </c>
      <c r="AR40" s="642"/>
      <c r="AS40" s="642"/>
      <c r="AT40" s="642"/>
      <c r="AU40" s="642"/>
      <c r="AV40" s="642"/>
      <c r="AW40" s="642"/>
      <c r="AX40" s="642"/>
      <c r="AY40" s="643"/>
      <c r="AZ40" s="608" t="s">
        <v>131</v>
      </c>
      <c r="BA40" s="609"/>
      <c r="BB40" s="609"/>
      <c r="BC40" s="609"/>
      <c r="BD40" s="621"/>
      <c r="BE40" s="621"/>
      <c r="BF40" s="644"/>
      <c r="BG40" s="649" t="s">
        <v>345</v>
      </c>
      <c r="BH40" s="650"/>
      <c r="BI40" s="650"/>
      <c r="BJ40" s="650"/>
      <c r="BK40" s="650"/>
      <c r="BL40" s="214"/>
      <c r="BM40" s="606" t="s">
        <v>346</v>
      </c>
      <c r="BN40" s="606"/>
      <c r="BO40" s="606"/>
      <c r="BP40" s="606"/>
      <c r="BQ40" s="606"/>
      <c r="BR40" s="606"/>
      <c r="BS40" s="606"/>
      <c r="BT40" s="606"/>
      <c r="BU40" s="607"/>
      <c r="BV40" s="608">
        <v>104</v>
      </c>
      <c r="BW40" s="609"/>
      <c r="BX40" s="609"/>
      <c r="BY40" s="609"/>
      <c r="BZ40" s="609"/>
      <c r="CA40" s="609"/>
      <c r="CB40" s="645"/>
      <c r="CD40" s="605" t="s">
        <v>347</v>
      </c>
      <c r="CE40" s="606"/>
      <c r="CF40" s="606"/>
      <c r="CG40" s="606"/>
      <c r="CH40" s="606"/>
      <c r="CI40" s="606"/>
      <c r="CJ40" s="606"/>
      <c r="CK40" s="606"/>
      <c r="CL40" s="606"/>
      <c r="CM40" s="606"/>
      <c r="CN40" s="606"/>
      <c r="CO40" s="606"/>
      <c r="CP40" s="606"/>
      <c r="CQ40" s="607"/>
      <c r="CR40" s="608">
        <v>6000</v>
      </c>
      <c r="CS40" s="609"/>
      <c r="CT40" s="609"/>
      <c r="CU40" s="609"/>
      <c r="CV40" s="609"/>
      <c r="CW40" s="609"/>
      <c r="CX40" s="609"/>
      <c r="CY40" s="610"/>
      <c r="CZ40" s="611">
        <v>0.1</v>
      </c>
      <c r="DA40" s="623"/>
      <c r="DB40" s="623"/>
      <c r="DC40" s="624"/>
      <c r="DD40" s="614">
        <v>246</v>
      </c>
      <c r="DE40" s="609"/>
      <c r="DF40" s="609"/>
      <c r="DG40" s="609"/>
      <c r="DH40" s="609"/>
      <c r="DI40" s="609"/>
      <c r="DJ40" s="609"/>
      <c r="DK40" s="610"/>
      <c r="DL40" s="614" t="s">
        <v>131</v>
      </c>
      <c r="DM40" s="609"/>
      <c r="DN40" s="609"/>
      <c r="DO40" s="609"/>
      <c r="DP40" s="609"/>
      <c r="DQ40" s="609"/>
      <c r="DR40" s="609"/>
      <c r="DS40" s="609"/>
      <c r="DT40" s="609"/>
      <c r="DU40" s="609"/>
      <c r="DV40" s="610"/>
      <c r="DW40" s="611" t="s">
        <v>234</v>
      </c>
      <c r="DX40" s="623"/>
      <c r="DY40" s="623"/>
      <c r="DZ40" s="623"/>
      <c r="EA40" s="623"/>
      <c r="EB40" s="623"/>
      <c r="EC40" s="635"/>
    </row>
    <row r="41" spans="2:133" ht="11.25" customHeight="1" x14ac:dyDescent="0.15">
      <c r="B41" s="589" t="s">
        <v>348</v>
      </c>
      <c r="C41" s="590"/>
      <c r="D41" s="590"/>
      <c r="E41" s="590"/>
      <c r="F41" s="590"/>
      <c r="G41" s="590"/>
      <c r="H41" s="590"/>
      <c r="I41" s="590"/>
      <c r="J41" s="590"/>
      <c r="K41" s="590"/>
      <c r="L41" s="590"/>
      <c r="M41" s="590"/>
      <c r="N41" s="590"/>
      <c r="O41" s="590"/>
      <c r="P41" s="590"/>
      <c r="Q41" s="591"/>
      <c r="R41" s="592">
        <v>6047240</v>
      </c>
      <c r="S41" s="633"/>
      <c r="T41" s="633"/>
      <c r="U41" s="633"/>
      <c r="V41" s="633"/>
      <c r="W41" s="633"/>
      <c r="X41" s="633"/>
      <c r="Y41" s="636"/>
      <c r="Z41" s="637">
        <v>100</v>
      </c>
      <c r="AA41" s="637"/>
      <c r="AB41" s="637"/>
      <c r="AC41" s="637"/>
      <c r="AD41" s="638">
        <v>3279156</v>
      </c>
      <c r="AE41" s="638"/>
      <c r="AF41" s="638"/>
      <c r="AG41" s="638"/>
      <c r="AH41" s="638"/>
      <c r="AI41" s="638"/>
      <c r="AJ41" s="638"/>
      <c r="AK41" s="638"/>
      <c r="AL41" s="595">
        <v>100</v>
      </c>
      <c r="AM41" s="639"/>
      <c r="AN41" s="639"/>
      <c r="AO41" s="640"/>
      <c r="AQ41" s="641" t="s">
        <v>349</v>
      </c>
      <c r="AR41" s="642"/>
      <c r="AS41" s="642"/>
      <c r="AT41" s="642"/>
      <c r="AU41" s="642"/>
      <c r="AV41" s="642"/>
      <c r="AW41" s="642"/>
      <c r="AX41" s="642"/>
      <c r="AY41" s="643"/>
      <c r="AZ41" s="608">
        <v>37790</v>
      </c>
      <c r="BA41" s="609"/>
      <c r="BB41" s="609"/>
      <c r="BC41" s="609"/>
      <c r="BD41" s="621"/>
      <c r="BE41" s="621"/>
      <c r="BF41" s="644"/>
      <c r="BG41" s="649"/>
      <c r="BH41" s="650"/>
      <c r="BI41" s="650"/>
      <c r="BJ41" s="650"/>
      <c r="BK41" s="650"/>
      <c r="BL41" s="214"/>
      <c r="BM41" s="606" t="s">
        <v>350</v>
      </c>
      <c r="BN41" s="606"/>
      <c r="BO41" s="606"/>
      <c r="BP41" s="606"/>
      <c r="BQ41" s="606"/>
      <c r="BR41" s="606"/>
      <c r="BS41" s="606"/>
      <c r="BT41" s="606"/>
      <c r="BU41" s="607"/>
      <c r="BV41" s="608" t="s">
        <v>234</v>
      </c>
      <c r="BW41" s="609"/>
      <c r="BX41" s="609"/>
      <c r="BY41" s="609"/>
      <c r="BZ41" s="609"/>
      <c r="CA41" s="609"/>
      <c r="CB41" s="645"/>
      <c r="CD41" s="605" t="s">
        <v>351</v>
      </c>
      <c r="CE41" s="606"/>
      <c r="CF41" s="606"/>
      <c r="CG41" s="606"/>
      <c r="CH41" s="606"/>
      <c r="CI41" s="606"/>
      <c r="CJ41" s="606"/>
      <c r="CK41" s="606"/>
      <c r="CL41" s="606"/>
      <c r="CM41" s="606"/>
      <c r="CN41" s="606"/>
      <c r="CO41" s="606"/>
      <c r="CP41" s="606"/>
      <c r="CQ41" s="607"/>
      <c r="CR41" s="608" t="s">
        <v>234</v>
      </c>
      <c r="CS41" s="621"/>
      <c r="CT41" s="621"/>
      <c r="CU41" s="621"/>
      <c r="CV41" s="621"/>
      <c r="CW41" s="621"/>
      <c r="CX41" s="621"/>
      <c r="CY41" s="622"/>
      <c r="CZ41" s="611" t="s">
        <v>131</v>
      </c>
      <c r="DA41" s="623"/>
      <c r="DB41" s="623"/>
      <c r="DC41" s="624"/>
      <c r="DD41" s="614" t="s">
        <v>176</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352</v>
      </c>
      <c r="AR42" s="654"/>
      <c r="AS42" s="654"/>
      <c r="AT42" s="654"/>
      <c r="AU42" s="654"/>
      <c r="AV42" s="654"/>
      <c r="AW42" s="654"/>
      <c r="AX42" s="654"/>
      <c r="AY42" s="655"/>
      <c r="AZ42" s="592">
        <v>122766</v>
      </c>
      <c r="BA42" s="633"/>
      <c r="BB42" s="633"/>
      <c r="BC42" s="633"/>
      <c r="BD42" s="593"/>
      <c r="BE42" s="593"/>
      <c r="BF42" s="656"/>
      <c r="BG42" s="651"/>
      <c r="BH42" s="652"/>
      <c r="BI42" s="652"/>
      <c r="BJ42" s="652"/>
      <c r="BK42" s="652"/>
      <c r="BL42" s="215"/>
      <c r="BM42" s="590" t="s">
        <v>353</v>
      </c>
      <c r="BN42" s="590"/>
      <c r="BO42" s="590"/>
      <c r="BP42" s="590"/>
      <c r="BQ42" s="590"/>
      <c r="BR42" s="590"/>
      <c r="BS42" s="590"/>
      <c r="BT42" s="590"/>
      <c r="BU42" s="591"/>
      <c r="BV42" s="592">
        <v>434</v>
      </c>
      <c r="BW42" s="633"/>
      <c r="BX42" s="633"/>
      <c r="BY42" s="633"/>
      <c r="BZ42" s="633"/>
      <c r="CA42" s="633"/>
      <c r="CB42" s="634"/>
      <c r="CD42" s="605" t="s">
        <v>354</v>
      </c>
      <c r="CE42" s="606"/>
      <c r="CF42" s="606"/>
      <c r="CG42" s="606"/>
      <c r="CH42" s="606"/>
      <c r="CI42" s="606"/>
      <c r="CJ42" s="606"/>
      <c r="CK42" s="606"/>
      <c r="CL42" s="606"/>
      <c r="CM42" s="606"/>
      <c r="CN42" s="606"/>
      <c r="CO42" s="606"/>
      <c r="CP42" s="606"/>
      <c r="CQ42" s="607"/>
      <c r="CR42" s="608">
        <v>878926</v>
      </c>
      <c r="CS42" s="621"/>
      <c r="CT42" s="621"/>
      <c r="CU42" s="621"/>
      <c r="CV42" s="621"/>
      <c r="CW42" s="621"/>
      <c r="CX42" s="621"/>
      <c r="CY42" s="622"/>
      <c r="CZ42" s="611">
        <v>15.3</v>
      </c>
      <c r="DA42" s="623"/>
      <c r="DB42" s="623"/>
      <c r="DC42" s="624"/>
      <c r="DD42" s="614">
        <v>110826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355</v>
      </c>
      <c r="CD43" s="605" t="s">
        <v>356</v>
      </c>
      <c r="CE43" s="606"/>
      <c r="CF43" s="606"/>
      <c r="CG43" s="606"/>
      <c r="CH43" s="606"/>
      <c r="CI43" s="606"/>
      <c r="CJ43" s="606"/>
      <c r="CK43" s="606"/>
      <c r="CL43" s="606"/>
      <c r="CM43" s="606"/>
      <c r="CN43" s="606"/>
      <c r="CO43" s="606"/>
      <c r="CP43" s="606"/>
      <c r="CQ43" s="607"/>
      <c r="CR43" s="608">
        <v>8804</v>
      </c>
      <c r="CS43" s="621"/>
      <c r="CT43" s="621"/>
      <c r="CU43" s="621"/>
      <c r="CV43" s="621"/>
      <c r="CW43" s="621"/>
      <c r="CX43" s="621"/>
      <c r="CY43" s="622"/>
      <c r="CZ43" s="611">
        <v>0.2</v>
      </c>
      <c r="DA43" s="623"/>
      <c r="DB43" s="623"/>
      <c r="DC43" s="624"/>
      <c r="DD43" s="614">
        <v>365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357</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304</v>
      </c>
      <c r="CE44" s="628"/>
      <c r="CF44" s="605" t="s">
        <v>358</v>
      </c>
      <c r="CG44" s="606"/>
      <c r="CH44" s="606"/>
      <c r="CI44" s="606"/>
      <c r="CJ44" s="606"/>
      <c r="CK44" s="606"/>
      <c r="CL44" s="606"/>
      <c r="CM44" s="606"/>
      <c r="CN44" s="606"/>
      <c r="CO44" s="606"/>
      <c r="CP44" s="606"/>
      <c r="CQ44" s="607"/>
      <c r="CR44" s="608">
        <v>624298</v>
      </c>
      <c r="CS44" s="609"/>
      <c r="CT44" s="609"/>
      <c r="CU44" s="609"/>
      <c r="CV44" s="609"/>
      <c r="CW44" s="609"/>
      <c r="CX44" s="609"/>
      <c r="CY44" s="610"/>
      <c r="CZ44" s="611">
        <v>10.8</v>
      </c>
      <c r="DA44" s="612"/>
      <c r="DB44" s="612"/>
      <c r="DC44" s="613"/>
      <c r="DD44" s="614">
        <v>78211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359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360</v>
      </c>
      <c r="CG45" s="606"/>
      <c r="CH45" s="606"/>
      <c r="CI45" s="606"/>
      <c r="CJ45" s="606"/>
      <c r="CK45" s="606"/>
      <c r="CL45" s="606"/>
      <c r="CM45" s="606"/>
      <c r="CN45" s="606"/>
      <c r="CO45" s="606"/>
      <c r="CP45" s="606"/>
      <c r="CQ45" s="607"/>
      <c r="CR45" s="608">
        <v>401456</v>
      </c>
      <c r="CS45" s="621"/>
      <c r="CT45" s="621"/>
      <c r="CU45" s="621"/>
      <c r="CV45" s="621"/>
      <c r="CW45" s="621"/>
      <c r="CX45" s="621"/>
      <c r="CY45" s="622"/>
      <c r="CZ45" s="611">
        <v>7</v>
      </c>
      <c r="DA45" s="623"/>
      <c r="DB45" s="623"/>
      <c r="DC45" s="624"/>
      <c r="DD45" s="614">
        <v>30880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361</v>
      </c>
      <c r="CG46" s="606"/>
      <c r="CH46" s="606"/>
      <c r="CI46" s="606"/>
      <c r="CJ46" s="606"/>
      <c r="CK46" s="606"/>
      <c r="CL46" s="606"/>
      <c r="CM46" s="606"/>
      <c r="CN46" s="606"/>
      <c r="CO46" s="606"/>
      <c r="CP46" s="606"/>
      <c r="CQ46" s="607"/>
      <c r="CR46" s="608">
        <v>222842</v>
      </c>
      <c r="CS46" s="609"/>
      <c r="CT46" s="609"/>
      <c r="CU46" s="609"/>
      <c r="CV46" s="609"/>
      <c r="CW46" s="609"/>
      <c r="CX46" s="609"/>
      <c r="CY46" s="610"/>
      <c r="CZ46" s="611">
        <v>3.9</v>
      </c>
      <c r="DA46" s="612"/>
      <c r="DB46" s="612"/>
      <c r="DC46" s="613"/>
      <c r="DD46" s="614">
        <v>47331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362</v>
      </c>
      <c r="CG47" s="606"/>
      <c r="CH47" s="606"/>
      <c r="CI47" s="606"/>
      <c r="CJ47" s="606"/>
      <c r="CK47" s="606"/>
      <c r="CL47" s="606"/>
      <c r="CM47" s="606"/>
      <c r="CN47" s="606"/>
      <c r="CO47" s="606"/>
      <c r="CP47" s="606"/>
      <c r="CQ47" s="607"/>
      <c r="CR47" s="608">
        <v>254628</v>
      </c>
      <c r="CS47" s="621"/>
      <c r="CT47" s="621"/>
      <c r="CU47" s="621"/>
      <c r="CV47" s="621"/>
      <c r="CW47" s="621"/>
      <c r="CX47" s="621"/>
      <c r="CY47" s="622"/>
      <c r="CZ47" s="611">
        <v>4.4000000000000004</v>
      </c>
      <c r="DA47" s="623"/>
      <c r="DB47" s="623"/>
      <c r="DC47" s="624"/>
      <c r="DD47" s="614">
        <v>32615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363</v>
      </c>
      <c r="CG48" s="606"/>
      <c r="CH48" s="606"/>
      <c r="CI48" s="606"/>
      <c r="CJ48" s="606"/>
      <c r="CK48" s="606"/>
      <c r="CL48" s="606"/>
      <c r="CM48" s="606"/>
      <c r="CN48" s="606"/>
      <c r="CO48" s="606"/>
      <c r="CP48" s="606"/>
      <c r="CQ48" s="607"/>
      <c r="CR48" s="608" t="s">
        <v>131</v>
      </c>
      <c r="CS48" s="609"/>
      <c r="CT48" s="609"/>
      <c r="CU48" s="609"/>
      <c r="CV48" s="609"/>
      <c r="CW48" s="609"/>
      <c r="CX48" s="609"/>
      <c r="CY48" s="610"/>
      <c r="CZ48" s="611" t="s">
        <v>234</v>
      </c>
      <c r="DA48" s="612"/>
      <c r="DB48" s="612"/>
      <c r="DC48" s="613"/>
      <c r="DD48" s="614" t="s">
        <v>176</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364</v>
      </c>
      <c r="CE49" s="590"/>
      <c r="CF49" s="590"/>
      <c r="CG49" s="590"/>
      <c r="CH49" s="590"/>
      <c r="CI49" s="590"/>
      <c r="CJ49" s="590"/>
      <c r="CK49" s="590"/>
      <c r="CL49" s="590"/>
      <c r="CM49" s="590"/>
      <c r="CN49" s="590"/>
      <c r="CO49" s="590"/>
      <c r="CP49" s="590"/>
      <c r="CQ49" s="591"/>
      <c r="CR49" s="592">
        <v>5758378</v>
      </c>
      <c r="CS49" s="593"/>
      <c r="CT49" s="593"/>
      <c r="CU49" s="593"/>
      <c r="CV49" s="593"/>
      <c r="CW49" s="593"/>
      <c r="CX49" s="593"/>
      <c r="CY49" s="594"/>
      <c r="CZ49" s="595">
        <v>100</v>
      </c>
      <c r="DA49" s="596"/>
      <c r="DB49" s="596"/>
      <c r="DC49" s="597"/>
      <c r="DD49" s="598">
        <v>3863065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1VhZ5a7pVSh/jE+fnesdIgy22vnrQ/og9RoVPvZMFiJ0BJlkICPkN78AR2PSqXrkCnu0CIlSBN5ty7PLKuEA==" saltValue="QKN9B4TBjLPhpijGrdsi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365</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366</v>
      </c>
      <c r="DK2" s="1079"/>
      <c r="DL2" s="1079"/>
      <c r="DM2" s="1079"/>
      <c r="DN2" s="1079"/>
      <c r="DO2" s="1080"/>
      <c r="DP2" s="222"/>
      <c r="DQ2" s="1078" t="s">
        <v>367</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368</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369</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370</v>
      </c>
      <c r="B5" s="983"/>
      <c r="C5" s="983"/>
      <c r="D5" s="983"/>
      <c r="E5" s="983"/>
      <c r="F5" s="983"/>
      <c r="G5" s="983"/>
      <c r="H5" s="983"/>
      <c r="I5" s="983"/>
      <c r="J5" s="983"/>
      <c r="K5" s="983"/>
      <c r="L5" s="983"/>
      <c r="M5" s="983"/>
      <c r="N5" s="983"/>
      <c r="O5" s="983"/>
      <c r="P5" s="984"/>
      <c r="Q5" s="988" t="s">
        <v>371</v>
      </c>
      <c r="R5" s="989"/>
      <c r="S5" s="989"/>
      <c r="T5" s="989"/>
      <c r="U5" s="990"/>
      <c r="V5" s="988" t="s">
        <v>372</v>
      </c>
      <c r="W5" s="989"/>
      <c r="X5" s="989"/>
      <c r="Y5" s="989"/>
      <c r="Z5" s="990"/>
      <c r="AA5" s="988" t="s">
        <v>373</v>
      </c>
      <c r="AB5" s="989"/>
      <c r="AC5" s="989"/>
      <c r="AD5" s="989"/>
      <c r="AE5" s="989"/>
      <c r="AF5" s="1081" t="s">
        <v>374</v>
      </c>
      <c r="AG5" s="989"/>
      <c r="AH5" s="989"/>
      <c r="AI5" s="989"/>
      <c r="AJ5" s="1002"/>
      <c r="AK5" s="989" t="s">
        <v>375</v>
      </c>
      <c r="AL5" s="989"/>
      <c r="AM5" s="989"/>
      <c r="AN5" s="989"/>
      <c r="AO5" s="990"/>
      <c r="AP5" s="988" t="s">
        <v>376</v>
      </c>
      <c r="AQ5" s="989"/>
      <c r="AR5" s="989"/>
      <c r="AS5" s="989"/>
      <c r="AT5" s="990"/>
      <c r="AU5" s="988" t="s">
        <v>377</v>
      </c>
      <c r="AV5" s="989"/>
      <c r="AW5" s="989"/>
      <c r="AX5" s="989"/>
      <c r="AY5" s="1002"/>
      <c r="AZ5" s="226"/>
      <c r="BA5" s="226"/>
      <c r="BB5" s="226"/>
      <c r="BC5" s="226"/>
      <c r="BD5" s="226"/>
      <c r="BE5" s="227"/>
      <c r="BF5" s="227"/>
      <c r="BG5" s="227"/>
      <c r="BH5" s="227"/>
      <c r="BI5" s="227"/>
      <c r="BJ5" s="227"/>
      <c r="BK5" s="227"/>
      <c r="BL5" s="227"/>
      <c r="BM5" s="227"/>
      <c r="BN5" s="227"/>
      <c r="BO5" s="227"/>
      <c r="BP5" s="227"/>
      <c r="BQ5" s="982" t="s">
        <v>378</v>
      </c>
      <c r="BR5" s="983"/>
      <c r="BS5" s="983"/>
      <c r="BT5" s="983"/>
      <c r="BU5" s="983"/>
      <c r="BV5" s="983"/>
      <c r="BW5" s="983"/>
      <c r="BX5" s="983"/>
      <c r="BY5" s="983"/>
      <c r="BZ5" s="983"/>
      <c r="CA5" s="983"/>
      <c r="CB5" s="983"/>
      <c r="CC5" s="983"/>
      <c r="CD5" s="983"/>
      <c r="CE5" s="983"/>
      <c r="CF5" s="983"/>
      <c r="CG5" s="984"/>
      <c r="CH5" s="988" t="s">
        <v>379</v>
      </c>
      <c r="CI5" s="989"/>
      <c r="CJ5" s="989"/>
      <c r="CK5" s="989"/>
      <c r="CL5" s="990"/>
      <c r="CM5" s="988" t="s">
        <v>380</v>
      </c>
      <c r="CN5" s="989"/>
      <c r="CO5" s="989"/>
      <c r="CP5" s="989"/>
      <c r="CQ5" s="990"/>
      <c r="CR5" s="988" t="s">
        <v>381</v>
      </c>
      <c r="CS5" s="989"/>
      <c r="CT5" s="989"/>
      <c r="CU5" s="989"/>
      <c r="CV5" s="990"/>
      <c r="CW5" s="988" t="s">
        <v>382</v>
      </c>
      <c r="CX5" s="989"/>
      <c r="CY5" s="989"/>
      <c r="CZ5" s="989"/>
      <c r="DA5" s="990"/>
      <c r="DB5" s="988" t="s">
        <v>383</v>
      </c>
      <c r="DC5" s="989"/>
      <c r="DD5" s="989"/>
      <c r="DE5" s="989"/>
      <c r="DF5" s="990"/>
      <c r="DG5" s="1071" t="s">
        <v>384</v>
      </c>
      <c r="DH5" s="1072"/>
      <c r="DI5" s="1072"/>
      <c r="DJ5" s="1072"/>
      <c r="DK5" s="1073"/>
      <c r="DL5" s="1071" t="s">
        <v>385</v>
      </c>
      <c r="DM5" s="1072"/>
      <c r="DN5" s="1072"/>
      <c r="DO5" s="1072"/>
      <c r="DP5" s="1073"/>
      <c r="DQ5" s="988" t="s">
        <v>386</v>
      </c>
      <c r="DR5" s="989"/>
      <c r="DS5" s="989"/>
      <c r="DT5" s="989"/>
      <c r="DU5" s="990"/>
      <c r="DV5" s="988" t="s">
        <v>377</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387</v>
      </c>
      <c r="C7" s="1035"/>
      <c r="D7" s="1035"/>
      <c r="E7" s="1035"/>
      <c r="F7" s="1035"/>
      <c r="G7" s="1035"/>
      <c r="H7" s="1035"/>
      <c r="I7" s="1035"/>
      <c r="J7" s="1035"/>
      <c r="K7" s="1035"/>
      <c r="L7" s="1035"/>
      <c r="M7" s="1035"/>
      <c r="N7" s="1035"/>
      <c r="O7" s="1035"/>
      <c r="P7" s="1036"/>
      <c r="Q7" s="1089">
        <v>6041</v>
      </c>
      <c r="R7" s="1090"/>
      <c r="S7" s="1090"/>
      <c r="T7" s="1090"/>
      <c r="U7" s="1090"/>
      <c r="V7" s="1090">
        <v>5752</v>
      </c>
      <c r="W7" s="1090"/>
      <c r="X7" s="1090"/>
      <c r="Y7" s="1090"/>
      <c r="Z7" s="1090"/>
      <c r="AA7" s="1090">
        <f>6041-5752</f>
        <v>289</v>
      </c>
      <c r="AB7" s="1090"/>
      <c r="AC7" s="1090"/>
      <c r="AD7" s="1090"/>
      <c r="AE7" s="1091"/>
      <c r="AF7" s="1092">
        <v>255</v>
      </c>
      <c r="AG7" s="1093"/>
      <c r="AH7" s="1093"/>
      <c r="AI7" s="1093"/>
      <c r="AJ7" s="1094"/>
      <c r="AK7" s="1095">
        <v>83</v>
      </c>
      <c r="AL7" s="1096"/>
      <c r="AM7" s="1096"/>
      <c r="AN7" s="1096"/>
      <c r="AO7" s="1096"/>
      <c r="AP7" s="1096">
        <v>10682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388</v>
      </c>
      <c r="C8" s="1018"/>
      <c r="D8" s="1018"/>
      <c r="E8" s="1018"/>
      <c r="F8" s="1018"/>
      <c r="G8" s="1018"/>
      <c r="H8" s="1018"/>
      <c r="I8" s="1018"/>
      <c r="J8" s="1018"/>
      <c r="K8" s="1018"/>
      <c r="L8" s="1018"/>
      <c r="M8" s="1018"/>
      <c r="N8" s="1018"/>
      <c r="O8" s="1018"/>
      <c r="P8" s="1019"/>
      <c r="Q8" s="1025">
        <v>12</v>
      </c>
      <c r="R8" s="1026"/>
      <c r="S8" s="1026"/>
      <c r="T8" s="1026"/>
      <c r="U8" s="1026"/>
      <c r="V8" s="1026">
        <v>12</v>
      </c>
      <c r="W8" s="1026"/>
      <c r="X8" s="1026"/>
      <c r="Y8" s="1026"/>
      <c r="Z8" s="1026"/>
      <c r="AA8" s="1026">
        <v>0</v>
      </c>
      <c r="AB8" s="1026"/>
      <c r="AC8" s="1026"/>
      <c r="AD8" s="1026"/>
      <c r="AE8" s="1027"/>
      <c r="AF8" s="1022">
        <v>0</v>
      </c>
      <c r="AG8" s="1023"/>
      <c r="AH8" s="1023"/>
      <c r="AI8" s="1023"/>
      <c r="AJ8" s="1024"/>
      <c r="AK8" s="1067">
        <v>6</v>
      </c>
      <c r="AL8" s="1068"/>
      <c r="AM8" s="1068"/>
      <c r="AN8" s="1068"/>
      <c r="AO8" s="1068"/>
      <c r="AP8" s="1068" t="s">
        <v>578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390</v>
      </c>
      <c r="B23" s="924" t="s">
        <v>391</v>
      </c>
      <c r="C23" s="925"/>
      <c r="D23" s="925"/>
      <c r="E23" s="925"/>
      <c r="F23" s="925"/>
      <c r="G23" s="925"/>
      <c r="H23" s="925"/>
      <c r="I23" s="925"/>
      <c r="J23" s="925"/>
      <c r="K23" s="925"/>
      <c r="L23" s="925"/>
      <c r="M23" s="925"/>
      <c r="N23" s="925"/>
      <c r="O23" s="925"/>
      <c r="P23" s="935"/>
      <c r="Q23" s="1054">
        <f>6041+12-6</f>
        <v>6047</v>
      </c>
      <c r="R23" s="1048"/>
      <c r="S23" s="1048"/>
      <c r="T23" s="1048"/>
      <c r="U23" s="1048"/>
      <c r="V23" s="1048">
        <f>5752+12-6</f>
        <v>5758</v>
      </c>
      <c r="W23" s="1048"/>
      <c r="X23" s="1048"/>
      <c r="Y23" s="1048"/>
      <c r="Z23" s="1048"/>
      <c r="AA23" s="1048">
        <f>6047-5758</f>
        <v>289</v>
      </c>
      <c r="AB23" s="1048"/>
      <c r="AC23" s="1048"/>
      <c r="AD23" s="1048"/>
      <c r="AE23" s="1055"/>
      <c r="AF23" s="1056">
        <v>255</v>
      </c>
      <c r="AG23" s="1048"/>
      <c r="AH23" s="1048"/>
      <c r="AI23" s="1048"/>
      <c r="AJ23" s="1057"/>
      <c r="AK23" s="1058"/>
      <c r="AL23" s="1059"/>
      <c r="AM23" s="1059"/>
      <c r="AN23" s="1059"/>
      <c r="AO23" s="1059"/>
      <c r="AP23" s="1048">
        <v>10682</v>
      </c>
      <c r="AQ23" s="1048"/>
      <c r="AR23" s="1048"/>
      <c r="AS23" s="1048"/>
      <c r="AT23" s="1048"/>
      <c r="AU23" s="1049"/>
      <c r="AV23" s="1049"/>
      <c r="AW23" s="1049"/>
      <c r="AX23" s="1049"/>
      <c r="AY23" s="1050"/>
      <c r="AZ23" s="1051" t="s">
        <v>131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370</v>
      </c>
      <c r="B26" s="983"/>
      <c r="C26" s="983"/>
      <c r="D26" s="983"/>
      <c r="E26" s="983"/>
      <c r="F26" s="983"/>
      <c r="G26" s="983"/>
      <c r="H26" s="983"/>
      <c r="I26" s="983"/>
      <c r="J26" s="983"/>
      <c r="K26" s="983"/>
      <c r="L26" s="983"/>
      <c r="M26" s="983"/>
      <c r="N26" s="983"/>
      <c r="O26" s="983"/>
      <c r="P26" s="984"/>
      <c r="Q26" s="988" t="s">
        <v>394</v>
      </c>
      <c r="R26" s="989"/>
      <c r="S26" s="989"/>
      <c r="T26" s="989"/>
      <c r="U26" s="990"/>
      <c r="V26" s="988" t="s">
        <v>395</v>
      </c>
      <c r="W26" s="989"/>
      <c r="X26" s="989"/>
      <c r="Y26" s="989"/>
      <c r="Z26" s="990"/>
      <c r="AA26" s="988" t="s">
        <v>396</v>
      </c>
      <c r="AB26" s="989"/>
      <c r="AC26" s="989"/>
      <c r="AD26" s="989"/>
      <c r="AE26" s="989"/>
      <c r="AF26" s="1042" t="s">
        <v>397</v>
      </c>
      <c r="AG26" s="995"/>
      <c r="AH26" s="995"/>
      <c r="AI26" s="995"/>
      <c r="AJ26" s="1043"/>
      <c r="AK26" s="989" t="s">
        <v>398</v>
      </c>
      <c r="AL26" s="989"/>
      <c r="AM26" s="989"/>
      <c r="AN26" s="989"/>
      <c r="AO26" s="990"/>
      <c r="AP26" s="988" t="s">
        <v>399</v>
      </c>
      <c r="AQ26" s="989"/>
      <c r="AR26" s="989"/>
      <c r="AS26" s="989"/>
      <c r="AT26" s="990"/>
      <c r="AU26" s="988" t="s">
        <v>400</v>
      </c>
      <c r="AV26" s="989"/>
      <c r="AW26" s="989"/>
      <c r="AX26" s="989"/>
      <c r="AY26" s="990"/>
      <c r="AZ26" s="988" t="s">
        <v>401</v>
      </c>
      <c r="BA26" s="989"/>
      <c r="BB26" s="989"/>
      <c r="BC26" s="989"/>
      <c r="BD26" s="990"/>
      <c r="BE26" s="988" t="s">
        <v>377</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402</v>
      </c>
      <c r="C28" s="1035"/>
      <c r="D28" s="1035"/>
      <c r="E28" s="1035"/>
      <c r="F28" s="1035"/>
      <c r="G28" s="1035"/>
      <c r="H28" s="1035"/>
      <c r="I28" s="1035"/>
      <c r="J28" s="1035"/>
      <c r="K28" s="1035"/>
      <c r="L28" s="1035"/>
      <c r="M28" s="1035"/>
      <c r="N28" s="1035"/>
      <c r="O28" s="1035"/>
      <c r="P28" s="1036"/>
      <c r="Q28" s="1037">
        <v>423</v>
      </c>
      <c r="R28" s="1038"/>
      <c r="S28" s="1038"/>
      <c r="T28" s="1038"/>
      <c r="U28" s="1038"/>
      <c r="V28" s="1038">
        <v>415</v>
      </c>
      <c r="W28" s="1038"/>
      <c r="X28" s="1038"/>
      <c r="Y28" s="1038"/>
      <c r="Z28" s="1038"/>
      <c r="AA28" s="1038">
        <f>423-415</f>
        <v>8</v>
      </c>
      <c r="AB28" s="1038"/>
      <c r="AC28" s="1038"/>
      <c r="AD28" s="1038"/>
      <c r="AE28" s="1039"/>
      <c r="AF28" s="1040">
        <v>8</v>
      </c>
      <c r="AG28" s="1038"/>
      <c r="AH28" s="1038"/>
      <c r="AI28" s="1038"/>
      <c r="AJ28" s="1041"/>
      <c r="AK28" s="1029">
        <v>32</v>
      </c>
      <c r="AL28" s="1030"/>
      <c r="AM28" s="1030"/>
      <c r="AN28" s="1030"/>
      <c r="AO28" s="1030"/>
      <c r="AP28" s="1030" t="s">
        <v>578</v>
      </c>
      <c r="AQ28" s="1030"/>
      <c r="AR28" s="1030"/>
      <c r="AS28" s="1030"/>
      <c r="AT28" s="1030"/>
      <c r="AU28" s="1030" t="s">
        <v>578</v>
      </c>
      <c r="AV28" s="1030"/>
      <c r="AW28" s="1030"/>
      <c r="AX28" s="1030"/>
      <c r="AY28" s="1030"/>
      <c r="AZ28" s="1031" t="s">
        <v>578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403</v>
      </c>
      <c r="C29" s="1018"/>
      <c r="D29" s="1018"/>
      <c r="E29" s="1018"/>
      <c r="F29" s="1018"/>
      <c r="G29" s="1018"/>
      <c r="H29" s="1018"/>
      <c r="I29" s="1018"/>
      <c r="J29" s="1018"/>
      <c r="K29" s="1018"/>
      <c r="L29" s="1018"/>
      <c r="M29" s="1018"/>
      <c r="N29" s="1018"/>
      <c r="O29" s="1018"/>
      <c r="P29" s="1019"/>
      <c r="Q29" s="1025">
        <v>101</v>
      </c>
      <c r="R29" s="1026"/>
      <c r="S29" s="1026"/>
      <c r="T29" s="1026"/>
      <c r="U29" s="1026"/>
      <c r="V29" s="1026">
        <v>101</v>
      </c>
      <c r="W29" s="1026"/>
      <c r="X29" s="1026"/>
      <c r="Y29" s="1026"/>
      <c r="Z29" s="1026"/>
      <c r="AA29" s="1026">
        <v>0</v>
      </c>
      <c r="AB29" s="1026"/>
      <c r="AC29" s="1026"/>
      <c r="AD29" s="1026"/>
      <c r="AE29" s="1027"/>
      <c r="AF29" s="1022">
        <v>0</v>
      </c>
      <c r="AG29" s="1023"/>
      <c r="AH29" s="1023"/>
      <c r="AI29" s="1023"/>
      <c r="AJ29" s="1024"/>
      <c r="AK29" s="967">
        <v>51</v>
      </c>
      <c r="AL29" s="958"/>
      <c r="AM29" s="958"/>
      <c r="AN29" s="958"/>
      <c r="AO29" s="958"/>
      <c r="AP29" s="958" t="s">
        <v>578</v>
      </c>
      <c r="AQ29" s="958"/>
      <c r="AR29" s="958"/>
      <c r="AS29" s="958"/>
      <c r="AT29" s="958"/>
      <c r="AU29" s="958" t="s">
        <v>578</v>
      </c>
      <c r="AV29" s="958"/>
      <c r="AW29" s="958"/>
      <c r="AX29" s="958"/>
      <c r="AY29" s="958"/>
      <c r="AZ29" s="1028" t="s">
        <v>578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404</v>
      </c>
      <c r="C30" s="1018"/>
      <c r="D30" s="1018"/>
      <c r="E30" s="1018"/>
      <c r="F30" s="1018"/>
      <c r="G30" s="1018"/>
      <c r="H30" s="1018"/>
      <c r="I30" s="1018"/>
      <c r="J30" s="1018"/>
      <c r="K30" s="1018"/>
      <c r="L30" s="1018"/>
      <c r="M30" s="1018"/>
      <c r="N30" s="1018"/>
      <c r="O30" s="1018"/>
      <c r="P30" s="1019"/>
      <c r="Q30" s="1025">
        <v>49</v>
      </c>
      <c r="R30" s="1026"/>
      <c r="S30" s="1026"/>
      <c r="T30" s="1026"/>
      <c r="U30" s="1026"/>
      <c r="V30" s="1026">
        <v>49</v>
      </c>
      <c r="W30" s="1026"/>
      <c r="X30" s="1026"/>
      <c r="Y30" s="1026"/>
      <c r="Z30" s="1026"/>
      <c r="AA30" s="1026">
        <v>0</v>
      </c>
      <c r="AB30" s="1026"/>
      <c r="AC30" s="1026"/>
      <c r="AD30" s="1026"/>
      <c r="AE30" s="1027"/>
      <c r="AF30" s="1022">
        <v>0</v>
      </c>
      <c r="AG30" s="1023"/>
      <c r="AH30" s="1023"/>
      <c r="AI30" s="1023"/>
      <c r="AJ30" s="1024"/>
      <c r="AK30" s="967">
        <v>9</v>
      </c>
      <c r="AL30" s="958"/>
      <c r="AM30" s="958"/>
      <c r="AN30" s="958"/>
      <c r="AO30" s="958"/>
      <c r="AP30" s="958">
        <v>11</v>
      </c>
      <c r="AQ30" s="958"/>
      <c r="AR30" s="958"/>
      <c r="AS30" s="958"/>
      <c r="AT30" s="958"/>
      <c r="AU30" s="958">
        <v>1</v>
      </c>
      <c r="AV30" s="958"/>
      <c r="AW30" s="958"/>
      <c r="AX30" s="958"/>
      <c r="AY30" s="958"/>
      <c r="AZ30" s="1028" t="s">
        <v>578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405</v>
      </c>
      <c r="C31" s="1018"/>
      <c r="D31" s="1018"/>
      <c r="E31" s="1018"/>
      <c r="F31" s="1018"/>
      <c r="G31" s="1018"/>
      <c r="H31" s="1018"/>
      <c r="I31" s="1018"/>
      <c r="J31" s="1018"/>
      <c r="K31" s="1018"/>
      <c r="L31" s="1018"/>
      <c r="M31" s="1018"/>
      <c r="N31" s="1018"/>
      <c r="O31" s="1018"/>
      <c r="P31" s="1019"/>
      <c r="Q31" s="1025">
        <v>200</v>
      </c>
      <c r="R31" s="1026"/>
      <c r="S31" s="1026"/>
      <c r="T31" s="1026"/>
      <c r="U31" s="1026"/>
      <c r="V31" s="1026">
        <v>200</v>
      </c>
      <c r="W31" s="1026"/>
      <c r="X31" s="1026"/>
      <c r="Y31" s="1026"/>
      <c r="Z31" s="1026"/>
      <c r="AA31" s="1026">
        <v>0</v>
      </c>
      <c r="AB31" s="1026"/>
      <c r="AC31" s="1026"/>
      <c r="AD31" s="1026"/>
      <c r="AE31" s="1027"/>
      <c r="AF31" s="1022">
        <v>0</v>
      </c>
      <c r="AG31" s="1023"/>
      <c r="AH31" s="1023"/>
      <c r="AI31" s="1023"/>
      <c r="AJ31" s="1024"/>
      <c r="AK31" s="967">
        <v>55</v>
      </c>
      <c r="AL31" s="958"/>
      <c r="AM31" s="958"/>
      <c r="AN31" s="958"/>
      <c r="AO31" s="958"/>
      <c r="AP31" s="958">
        <v>783</v>
      </c>
      <c r="AQ31" s="958"/>
      <c r="AR31" s="958"/>
      <c r="AS31" s="958"/>
      <c r="AT31" s="958"/>
      <c r="AU31" s="958">
        <v>356</v>
      </c>
      <c r="AV31" s="958"/>
      <c r="AW31" s="958"/>
      <c r="AX31" s="958"/>
      <c r="AY31" s="958"/>
      <c r="AZ31" s="1028" t="s">
        <v>578</v>
      </c>
      <c r="BA31" s="1028"/>
      <c r="BB31" s="1028"/>
      <c r="BC31" s="1028"/>
      <c r="BD31" s="1028"/>
      <c r="BE31" s="959" t="s">
        <v>406</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407</v>
      </c>
      <c r="C32" s="1018"/>
      <c r="D32" s="1018"/>
      <c r="E32" s="1018"/>
      <c r="F32" s="1018"/>
      <c r="G32" s="1018"/>
      <c r="H32" s="1018"/>
      <c r="I32" s="1018"/>
      <c r="J32" s="1018"/>
      <c r="K32" s="1018"/>
      <c r="L32" s="1018"/>
      <c r="M32" s="1018"/>
      <c r="N32" s="1018"/>
      <c r="O32" s="1018"/>
      <c r="P32" s="1019"/>
      <c r="Q32" s="1025">
        <v>241</v>
      </c>
      <c r="R32" s="1026"/>
      <c r="S32" s="1026"/>
      <c r="T32" s="1026"/>
      <c r="U32" s="1026"/>
      <c r="V32" s="1026">
        <v>240</v>
      </c>
      <c r="W32" s="1026"/>
      <c r="X32" s="1026"/>
      <c r="Y32" s="1026"/>
      <c r="Z32" s="1026"/>
      <c r="AA32" s="1026">
        <v>1</v>
      </c>
      <c r="AB32" s="1026"/>
      <c r="AC32" s="1026"/>
      <c r="AD32" s="1026"/>
      <c r="AE32" s="1027"/>
      <c r="AF32" s="1022">
        <v>1</v>
      </c>
      <c r="AG32" s="1023"/>
      <c r="AH32" s="1023"/>
      <c r="AI32" s="1023"/>
      <c r="AJ32" s="1024"/>
      <c r="AK32" s="967">
        <v>97</v>
      </c>
      <c r="AL32" s="958"/>
      <c r="AM32" s="958"/>
      <c r="AN32" s="958"/>
      <c r="AO32" s="958"/>
      <c r="AP32" s="958">
        <v>1124</v>
      </c>
      <c r="AQ32" s="958"/>
      <c r="AR32" s="958"/>
      <c r="AS32" s="958"/>
      <c r="AT32" s="958"/>
      <c r="AU32" s="958">
        <v>1113</v>
      </c>
      <c r="AV32" s="958"/>
      <c r="AW32" s="958"/>
      <c r="AX32" s="958"/>
      <c r="AY32" s="958"/>
      <c r="AZ32" s="1028" t="s">
        <v>578</v>
      </c>
      <c r="BA32" s="1028"/>
      <c r="BB32" s="1028"/>
      <c r="BC32" s="1028"/>
      <c r="BD32" s="1028"/>
      <c r="BE32" s="959" t="s">
        <v>406</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390</v>
      </c>
      <c r="B63" s="924" t="s">
        <v>409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131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411</v>
      </c>
      <c r="B66" s="983"/>
      <c r="C66" s="983"/>
      <c r="D66" s="983"/>
      <c r="E66" s="983"/>
      <c r="F66" s="983"/>
      <c r="G66" s="983"/>
      <c r="H66" s="983"/>
      <c r="I66" s="983"/>
      <c r="J66" s="983"/>
      <c r="K66" s="983"/>
      <c r="L66" s="983"/>
      <c r="M66" s="983"/>
      <c r="N66" s="983"/>
      <c r="O66" s="983"/>
      <c r="P66" s="984"/>
      <c r="Q66" s="988" t="s">
        <v>394</v>
      </c>
      <c r="R66" s="989"/>
      <c r="S66" s="989"/>
      <c r="T66" s="989"/>
      <c r="U66" s="990"/>
      <c r="V66" s="988" t="s">
        <v>395</v>
      </c>
      <c r="W66" s="989"/>
      <c r="X66" s="989"/>
      <c r="Y66" s="989"/>
      <c r="Z66" s="990"/>
      <c r="AA66" s="988" t="s">
        <v>412</v>
      </c>
      <c r="AB66" s="989"/>
      <c r="AC66" s="989"/>
      <c r="AD66" s="989"/>
      <c r="AE66" s="990"/>
      <c r="AF66" s="994" t="s">
        <v>413</v>
      </c>
      <c r="AG66" s="995"/>
      <c r="AH66" s="995"/>
      <c r="AI66" s="995"/>
      <c r="AJ66" s="996"/>
      <c r="AK66" s="988" t="s">
        <v>414</v>
      </c>
      <c r="AL66" s="983"/>
      <c r="AM66" s="983"/>
      <c r="AN66" s="983"/>
      <c r="AO66" s="984"/>
      <c r="AP66" s="988" t="s">
        <v>399</v>
      </c>
      <c r="AQ66" s="989"/>
      <c r="AR66" s="989"/>
      <c r="AS66" s="989"/>
      <c r="AT66" s="990"/>
      <c r="AU66" s="988" t="s">
        <v>415</v>
      </c>
      <c r="AV66" s="989"/>
      <c r="AW66" s="989"/>
      <c r="AX66" s="989"/>
      <c r="AY66" s="990"/>
      <c r="AZ66" s="988" t="s">
        <v>377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579</v>
      </c>
      <c r="C68" s="973"/>
      <c r="D68" s="973"/>
      <c r="E68" s="973"/>
      <c r="F68" s="973"/>
      <c r="G68" s="973"/>
      <c r="H68" s="973"/>
      <c r="I68" s="973"/>
      <c r="J68" s="973"/>
      <c r="K68" s="973"/>
      <c r="L68" s="973"/>
      <c r="M68" s="973"/>
      <c r="N68" s="973"/>
      <c r="O68" s="973"/>
      <c r="P68" s="974"/>
      <c r="Q68" s="975">
        <v>1116</v>
      </c>
      <c r="R68" s="969"/>
      <c r="S68" s="969"/>
      <c r="T68" s="969"/>
      <c r="U68" s="969"/>
      <c r="V68" s="969">
        <v>1092</v>
      </c>
      <c r="W68" s="969"/>
      <c r="X68" s="969"/>
      <c r="Y68" s="969"/>
      <c r="Z68" s="969"/>
      <c r="AA68" s="969">
        <v>24</v>
      </c>
      <c r="AB68" s="969"/>
      <c r="AC68" s="969"/>
      <c r="AD68" s="969"/>
      <c r="AE68" s="969"/>
      <c r="AF68" s="969">
        <v>13</v>
      </c>
      <c r="AG68" s="969"/>
      <c r="AH68" s="969"/>
      <c r="AI68" s="969"/>
      <c r="AJ68" s="969"/>
      <c r="AK68" s="969">
        <v>4</v>
      </c>
      <c r="AL68" s="969"/>
      <c r="AM68" s="969"/>
      <c r="AN68" s="969"/>
      <c r="AO68" s="969"/>
      <c r="AP68" s="969">
        <v>268</v>
      </c>
      <c r="AQ68" s="969"/>
      <c r="AR68" s="969"/>
      <c r="AS68" s="969"/>
      <c r="AT68" s="969"/>
      <c r="AU68" s="969">
        <v>27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580</v>
      </c>
      <c r="C69" s="962"/>
      <c r="D69" s="962"/>
      <c r="E69" s="962"/>
      <c r="F69" s="962"/>
      <c r="G69" s="962"/>
      <c r="H69" s="962"/>
      <c r="I69" s="962"/>
      <c r="J69" s="962"/>
      <c r="K69" s="962"/>
      <c r="L69" s="962"/>
      <c r="M69" s="962"/>
      <c r="N69" s="962"/>
      <c r="O69" s="962"/>
      <c r="P69" s="963"/>
      <c r="Q69" s="964">
        <v>3429</v>
      </c>
      <c r="R69" s="958"/>
      <c r="S69" s="958"/>
      <c r="T69" s="958"/>
      <c r="U69" s="958"/>
      <c r="V69" s="958">
        <v>3317</v>
      </c>
      <c r="W69" s="958"/>
      <c r="X69" s="958"/>
      <c r="Y69" s="958"/>
      <c r="Z69" s="958"/>
      <c r="AA69" s="958">
        <v>112</v>
      </c>
      <c r="AB69" s="958"/>
      <c r="AC69" s="958"/>
      <c r="AD69" s="958"/>
      <c r="AE69" s="958"/>
      <c r="AF69" s="958">
        <v>112</v>
      </c>
      <c r="AG69" s="958"/>
      <c r="AH69" s="958"/>
      <c r="AI69" s="958"/>
      <c r="AJ69" s="958"/>
      <c r="AK69" s="958">
        <v>553</v>
      </c>
      <c r="AL69" s="958"/>
      <c r="AM69" s="958"/>
      <c r="AN69" s="958"/>
      <c r="AO69" s="958"/>
      <c r="AP69" s="958" t="s">
        <v>578</v>
      </c>
      <c r="AQ69" s="958"/>
      <c r="AR69" s="958"/>
      <c r="AS69" s="958"/>
      <c r="AT69" s="958"/>
      <c r="AU69" s="958" t="s">
        <v>578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581</v>
      </c>
      <c r="C70" s="962"/>
      <c r="D70" s="962"/>
      <c r="E70" s="962"/>
      <c r="F70" s="962"/>
      <c r="G70" s="962"/>
      <c r="H70" s="962"/>
      <c r="I70" s="962"/>
      <c r="J70" s="962"/>
      <c r="K70" s="962"/>
      <c r="L70" s="962"/>
      <c r="M70" s="962"/>
      <c r="N70" s="962"/>
      <c r="O70" s="962"/>
      <c r="P70" s="963"/>
      <c r="Q70" s="964">
        <v>3731</v>
      </c>
      <c r="R70" s="958"/>
      <c r="S70" s="958"/>
      <c r="T70" s="958"/>
      <c r="U70" s="958"/>
      <c r="V70" s="958">
        <v>3729</v>
      </c>
      <c r="W70" s="958"/>
      <c r="X70" s="958"/>
      <c r="Y70" s="958"/>
      <c r="Z70" s="958"/>
      <c r="AA70" s="958">
        <v>2</v>
      </c>
      <c r="AB70" s="958"/>
      <c r="AC70" s="958"/>
      <c r="AD70" s="958"/>
      <c r="AE70" s="958"/>
      <c r="AF70" s="958">
        <v>944</v>
      </c>
      <c r="AG70" s="958"/>
      <c r="AH70" s="958"/>
      <c r="AI70" s="958"/>
      <c r="AJ70" s="958"/>
      <c r="AK70" s="958">
        <v>968</v>
      </c>
      <c r="AL70" s="958"/>
      <c r="AM70" s="958"/>
      <c r="AN70" s="958"/>
      <c r="AO70" s="958"/>
      <c r="AP70" s="958">
        <v>1048</v>
      </c>
      <c r="AQ70" s="958"/>
      <c r="AR70" s="958"/>
      <c r="AS70" s="958"/>
      <c r="AT70" s="958"/>
      <c r="AU70" s="958" t="s">
        <v>578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582</v>
      </c>
      <c r="C71" s="962"/>
      <c r="D71" s="962"/>
      <c r="E71" s="962"/>
      <c r="F71" s="962"/>
      <c r="G71" s="962"/>
      <c r="H71" s="962"/>
      <c r="I71" s="962"/>
      <c r="J71" s="962"/>
      <c r="K71" s="962"/>
      <c r="L71" s="962"/>
      <c r="M71" s="962"/>
      <c r="N71" s="962"/>
      <c r="O71" s="962"/>
      <c r="P71" s="963"/>
      <c r="Q71" s="964">
        <v>906</v>
      </c>
      <c r="R71" s="958"/>
      <c r="S71" s="958"/>
      <c r="T71" s="958"/>
      <c r="U71" s="958"/>
      <c r="V71" s="958">
        <v>993</v>
      </c>
      <c r="W71" s="958"/>
      <c r="X71" s="958"/>
      <c r="Y71" s="958"/>
      <c r="Z71" s="958"/>
      <c r="AA71" s="958">
        <v>-87</v>
      </c>
      <c r="AB71" s="958"/>
      <c r="AC71" s="958"/>
      <c r="AD71" s="958"/>
      <c r="AE71" s="958"/>
      <c r="AF71" s="958">
        <v>179</v>
      </c>
      <c r="AG71" s="958"/>
      <c r="AH71" s="958"/>
      <c r="AI71" s="958"/>
      <c r="AJ71" s="958"/>
      <c r="AK71" s="958">
        <v>366</v>
      </c>
      <c r="AL71" s="958"/>
      <c r="AM71" s="958"/>
      <c r="AN71" s="958"/>
      <c r="AO71" s="958"/>
      <c r="AP71" s="958">
        <v>505</v>
      </c>
      <c r="AQ71" s="958"/>
      <c r="AR71" s="958"/>
      <c r="AS71" s="958"/>
      <c r="AT71" s="958"/>
      <c r="AU71" s="958">
        <v>177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583</v>
      </c>
      <c r="C72" s="962"/>
      <c r="D72" s="962"/>
      <c r="E72" s="962"/>
      <c r="F72" s="962"/>
      <c r="G72" s="962"/>
      <c r="H72" s="962"/>
      <c r="I72" s="962"/>
      <c r="J72" s="962"/>
      <c r="K72" s="962"/>
      <c r="L72" s="962"/>
      <c r="M72" s="962"/>
      <c r="N72" s="962"/>
      <c r="O72" s="962"/>
      <c r="P72" s="963"/>
      <c r="Q72" s="964">
        <v>783</v>
      </c>
      <c r="R72" s="958"/>
      <c r="S72" s="958"/>
      <c r="T72" s="958"/>
      <c r="U72" s="958"/>
      <c r="V72" s="958">
        <v>759</v>
      </c>
      <c r="W72" s="958"/>
      <c r="X72" s="958"/>
      <c r="Y72" s="958"/>
      <c r="Z72" s="958"/>
      <c r="AA72" s="958">
        <v>24</v>
      </c>
      <c r="AB72" s="958"/>
      <c r="AC72" s="958"/>
      <c r="AD72" s="958"/>
      <c r="AE72" s="958"/>
      <c r="AF72" s="958">
        <v>24</v>
      </c>
      <c r="AG72" s="958"/>
      <c r="AH72" s="958"/>
      <c r="AI72" s="958"/>
      <c r="AJ72" s="958"/>
      <c r="AK72" s="958" t="s">
        <v>578</v>
      </c>
      <c r="AL72" s="958"/>
      <c r="AM72" s="958"/>
      <c r="AN72" s="958"/>
      <c r="AO72" s="958"/>
      <c r="AP72" s="958" t="s">
        <v>578</v>
      </c>
      <c r="AQ72" s="958"/>
      <c r="AR72" s="958"/>
      <c r="AS72" s="958"/>
      <c r="AT72" s="958"/>
      <c r="AU72" s="958" t="s">
        <v>578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584</v>
      </c>
      <c r="C73" s="962"/>
      <c r="D73" s="962"/>
      <c r="E73" s="962"/>
      <c r="F73" s="962"/>
      <c r="G73" s="962"/>
      <c r="H73" s="962"/>
      <c r="I73" s="962"/>
      <c r="J73" s="962"/>
      <c r="K73" s="962"/>
      <c r="L73" s="962"/>
      <c r="M73" s="962"/>
      <c r="N73" s="962"/>
      <c r="O73" s="962"/>
      <c r="P73" s="963"/>
      <c r="Q73" s="964">
        <v>4846</v>
      </c>
      <c r="R73" s="958"/>
      <c r="S73" s="958"/>
      <c r="T73" s="958"/>
      <c r="U73" s="958"/>
      <c r="V73" s="958">
        <v>4807</v>
      </c>
      <c r="W73" s="958"/>
      <c r="X73" s="958"/>
      <c r="Y73" s="958"/>
      <c r="Z73" s="958"/>
      <c r="AA73" s="958">
        <v>39</v>
      </c>
      <c r="AB73" s="958"/>
      <c r="AC73" s="958"/>
      <c r="AD73" s="958"/>
      <c r="AE73" s="958"/>
      <c r="AF73" s="958">
        <v>16</v>
      </c>
      <c r="AG73" s="958"/>
      <c r="AH73" s="958"/>
      <c r="AI73" s="958"/>
      <c r="AJ73" s="958"/>
      <c r="AK73" s="958">
        <v>217</v>
      </c>
      <c r="AL73" s="958"/>
      <c r="AM73" s="958"/>
      <c r="AN73" s="958"/>
      <c r="AO73" s="958"/>
      <c r="AP73" s="958" t="s">
        <v>578</v>
      </c>
      <c r="AQ73" s="958"/>
      <c r="AR73" s="958"/>
      <c r="AS73" s="958"/>
      <c r="AT73" s="958"/>
      <c r="AU73" s="958" t="s">
        <v>578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585</v>
      </c>
      <c r="C74" s="962"/>
      <c r="D74" s="962"/>
      <c r="E74" s="962"/>
      <c r="F74" s="962"/>
      <c r="G74" s="962"/>
      <c r="H74" s="962"/>
      <c r="I74" s="962"/>
      <c r="J74" s="962"/>
      <c r="K74" s="962"/>
      <c r="L74" s="962"/>
      <c r="M74" s="962"/>
      <c r="N74" s="962"/>
      <c r="O74" s="962"/>
      <c r="P74" s="963"/>
      <c r="Q74" s="964">
        <v>310</v>
      </c>
      <c r="R74" s="958"/>
      <c r="S74" s="958"/>
      <c r="T74" s="958"/>
      <c r="U74" s="958"/>
      <c r="V74" s="958">
        <v>280</v>
      </c>
      <c r="W74" s="958"/>
      <c r="X74" s="958"/>
      <c r="Y74" s="958"/>
      <c r="Z74" s="958"/>
      <c r="AA74" s="958">
        <v>30</v>
      </c>
      <c r="AB74" s="958"/>
      <c r="AC74" s="958"/>
      <c r="AD74" s="958"/>
      <c r="AE74" s="958"/>
      <c r="AF74" s="958">
        <v>30</v>
      </c>
      <c r="AG74" s="958"/>
      <c r="AH74" s="958"/>
      <c r="AI74" s="958"/>
      <c r="AJ74" s="958"/>
      <c r="AK74" s="958">
        <v>23</v>
      </c>
      <c r="AL74" s="958"/>
      <c r="AM74" s="958"/>
      <c r="AN74" s="958"/>
      <c r="AO74" s="958"/>
      <c r="AP74" s="958" t="s">
        <v>578</v>
      </c>
      <c r="AQ74" s="958"/>
      <c r="AR74" s="958"/>
      <c r="AS74" s="958"/>
      <c r="AT74" s="958"/>
      <c r="AU74" s="958" t="s">
        <v>578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586</v>
      </c>
      <c r="C75" s="962"/>
      <c r="D75" s="962"/>
      <c r="E75" s="962"/>
      <c r="F75" s="962"/>
      <c r="G75" s="962"/>
      <c r="H75" s="962"/>
      <c r="I75" s="962"/>
      <c r="J75" s="962"/>
      <c r="K75" s="962"/>
      <c r="L75" s="962"/>
      <c r="M75" s="962"/>
      <c r="N75" s="962"/>
      <c r="O75" s="962"/>
      <c r="P75" s="963"/>
      <c r="Q75" s="965">
        <v>118915</v>
      </c>
      <c r="R75" s="966"/>
      <c r="S75" s="966"/>
      <c r="T75" s="966"/>
      <c r="U75" s="967"/>
      <c r="V75" s="968">
        <v>115915</v>
      </c>
      <c r="W75" s="966"/>
      <c r="X75" s="966"/>
      <c r="Y75" s="966"/>
      <c r="Z75" s="967"/>
      <c r="AA75" s="968">
        <v>3000</v>
      </c>
      <c r="AB75" s="966"/>
      <c r="AC75" s="966"/>
      <c r="AD75" s="966"/>
      <c r="AE75" s="967"/>
      <c r="AF75" s="968">
        <v>3000</v>
      </c>
      <c r="AG75" s="966"/>
      <c r="AH75" s="966"/>
      <c r="AI75" s="966"/>
      <c r="AJ75" s="967"/>
      <c r="AK75" s="968" t="s">
        <v>578</v>
      </c>
      <c r="AL75" s="966"/>
      <c r="AM75" s="966"/>
      <c r="AN75" s="966"/>
      <c r="AO75" s="967"/>
      <c r="AP75" s="968" t="s">
        <v>578</v>
      </c>
      <c r="AQ75" s="966"/>
      <c r="AR75" s="966"/>
      <c r="AS75" s="966"/>
      <c r="AT75" s="967"/>
      <c r="AU75" s="968" t="s">
        <v>578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390</v>
      </c>
      <c r="B88" s="924" t="s">
        <v>416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924" t="s">
        <v>417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425</v>
      </c>
      <c r="AB109" s="883"/>
      <c r="AC109" s="883"/>
      <c r="AD109" s="883"/>
      <c r="AE109" s="884"/>
      <c r="AF109" s="885" t="s">
        <v>426</v>
      </c>
      <c r="AG109" s="883"/>
      <c r="AH109" s="883"/>
      <c r="AI109" s="883"/>
      <c r="AJ109" s="884"/>
      <c r="AK109" s="885" t="s">
        <v>307</v>
      </c>
      <c r="AL109" s="883"/>
      <c r="AM109" s="883"/>
      <c r="AN109" s="883"/>
      <c r="AO109" s="884"/>
      <c r="AP109" s="885" t="s">
        <v>427</v>
      </c>
      <c r="AQ109" s="883"/>
      <c r="AR109" s="883"/>
      <c r="AS109" s="883"/>
      <c r="AT109" s="916"/>
      <c r="AU109" s="882" t="s">
        <v>424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425</v>
      </c>
      <c r="BR109" s="883"/>
      <c r="BS109" s="883"/>
      <c r="BT109" s="883"/>
      <c r="BU109" s="884"/>
      <c r="BV109" s="885" t="s">
        <v>426</v>
      </c>
      <c r="BW109" s="883"/>
      <c r="BX109" s="883"/>
      <c r="BY109" s="883"/>
      <c r="BZ109" s="884"/>
      <c r="CA109" s="885" t="s">
        <v>307</v>
      </c>
      <c r="CB109" s="883"/>
      <c r="CC109" s="883"/>
      <c r="CD109" s="883"/>
      <c r="CE109" s="884"/>
      <c r="CF109" s="923" t="s">
        <v>427</v>
      </c>
      <c r="CG109" s="923"/>
      <c r="CH109" s="923"/>
      <c r="CI109" s="923"/>
      <c r="CJ109" s="923"/>
      <c r="CK109" s="885" t="s">
        <v>428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425</v>
      </c>
      <c r="DH109" s="883"/>
      <c r="DI109" s="883"/>
      <c r="DJ109" s="883"/>
      <c r="DK109" s="884"/>
      <c r="DL109" s="885" t="s">
        <v>426</v>
      </c>
      <c r="DM109" s="883"/>
      <c r="DN109" s="883"/>
      <c r="DO109" s="883"/>
      <c r="DP109" s="884"/>
      <c r="DQ109" s="885" t="s">
        <v>307</v>
      </c>
      <c r="DR109" s="883"/>
      <c r="DS109" s="883"/>
      <c r="DT109" s="883"/>
      <c r="DU109" s="884"/>
      <c r="DV109" s="885" t="s">
        <v>427</v>
      </c>
      <c r="DW109" s="883"/>
      <c r="DX109" s="883"/>
      <c r="DY109" s="883"/>
      <c r="DZ109" s="916"/>
    </row>
    <row r="110" spans="1:131" s="224" customFormat="1" ht="26.25" customHeight="1" x14ac:dyDescent="0.15">
      <c r="A110" s="794" t="s">
        <v>429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1051129</v>
      </c>
      <c r="AB110" s="876"/>
      <c r="AC110" s="876"/>
      <c r="AD110" s="876"/>
      <c r="AE110" s="877"/>
      <c r="AF110" s="878">
        <v>1335901</v>
      </c>
      <c r="AG110" s="876"/>
      <c r="AH110" s="876"/>
      <c r="AI110" s="876"/>
      <c r="AJ110" s="877"/>
      <c r="AK110" s="878">
        <v>1396827</v>
      </c>
      <c r="AL110" s="876"/>
      <c r="AM110" s="876"/>
      <c r="AN110" s="876"/>
      <c r="AO110" s="877"/>
      <c r="AP110" s="879">
        <v>67</v>
      </c>
      <c r="AQ110" s="880"/>
      <c r="AR110" s="880"/>
      <c r="AS110" s="880"/>
      <c r="AT110" s="881"/>
      <c r="AU110" s="917" t="s">
        <v>74</v>
      </c>
      <c r="AV110" s="918"/>
      <c r="AW110" s="918"/>
      <c r="AX110" s="918"/>
      <c r="AY110" s="918"/>
      <c r="AZ110" s="847" t="s">
        <v>430</v>
      </c>
      <c r="BA110" s="795"/>
      <c r="BB110" s="795"/>
      <c r="BC110" s="795"/>
      <c r="BD110" s="795"/>
      <c r="BE110" s="795"/>
      <c r="BF110" s="795"/>
      <c r="BG110" s="795"/>
      <c r="BH110" s="795"/>
      <c r="BI110" s="795"/>
      <c r="BJ110" s="795"/>
      <c r="BK110" s="795"/>
      <c r="BL110" s="795"/>
      <c r="BM110" s="795"/>
      <c r="BN110" s="795"/>
      <c r="BO110" s="795"/>
      <c r="BP110" s="796"/>
      <c r="BQ110" s="848">
        <v>12074310</v>
      </c>
      <c r="BR110" s="829"/>
      <c r="BS110" s="829"/>
      <c r="BT110" s="829"/>
      <c r="BU110" s="829"/>
      <c r="BV110" s="829">
        <v>11526012</v>
      </c>
      <c r="BW110" s="829"/>
      <c r="BX110" s="829"/>
      <c r="BY110" s="829"/>
      <c r="BZ110" s="829"/>
      <c r="CA110" s="829">
        <v>10681701</v>
      </c>
      <c r="CB110" s="829"/>
      <c r="CC110" s="829"/>
      <c r="CD110" s="829"/>
      <c r="CE110" s="829"/>
      <c r="CF110" s="853">
        <v>512.5</v>
      </c>
      <c r="CG110" s="854"/>
      <c r="CH110" s="854"/>
      <c r="CI110" s="854"/>
      <c r="CJ110" s="854"/>
      <c r="CK110" s="913" t="s">
        <v>431</v>
      </c>
      <c r="CL110" s="806"/>
      <c r="CM110" s="847" t="s">
        <v>432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131</v>
      </c>
      <c r="DH110" s="829"/>
      <c r="DI110" s="829"/>
      <c r="DJ110" s="829"/>
      <c r="DK110" s="829"/>
      <c r="DL110" s="829" t="s">
        <v>433</v>
      </c>
      <c r="DM110" s="829"/>
      <c r="DN110" s="829"/>
      <c r="DO110" s="829"/>
      <c r="DP110" s="829"/>
      <c r="DQ110" s="829" t="s">
        <v>131</v>
      </c>
      <c r="DR110" s="829"/>
      <c r="DS110" s="829"/>
      <c r="DT110" s="829"/>
      <c r="DU110" s="829"/>
      <c r="DV110" s="830" t="s">
        <v>131</v>
      </c>
      <c r="DW110" s="830"/>
      <c r="DX110" s="830"/>
      <c r="DY110" s="830"/>
      <c r="DZ110" s="831"/>
    </row>
    <row r="111" spans="1:131" s="224" customFormat="1" ht="26.25" customHeight="1" x14ac:dyDescent="0.15">
      <c r="A111" s="761" t="s">
        <v>434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131</v>
      </c>
      <c r="AB111" s="906"/>
      <c r="AC111" s="906"/>
      <c r="AD111" s="906"/>
      <c r="AE111" s="907"/>
      <c r="AF111" s="908" t="s">
        <v>433</v>
      </c>
      <c r="AG111" s="906"/>
      <c r="AH111" s="906"/>
      <c r="AI111" s="906"/>
      <c r="AJ111" s="907"/>
      <c r="AK111" s="908" t="s">
        <v>433</v>
      </c>
      <c r="AL111" s="906"/>
      <c r="AM111" s="906"/>
      <c r="AN111" s="906"/>
      <c r="AO111" s="907"/>
      <c r="AP111" s="909" t="s">
        <v>433</v>
      </c>
      <c r="AQ111" s="910"/>
      <c r="AR111" s="910"/>
      <c r="AS111" s="910"/>
      <c r="AT111" s="911"/>
      <c r="AU111" s="919"/>
      <c r="AV111" s="920"/>
      <c r="AW111" s="920"/>
      <c r="AX111" s="920"/>
      <c r="AY111" s="920"/>
      <c r="AZ111" s="802" t="s">
        <v>435</v>
      </c>
      <c r="BA111" s="739"/>
      <c r="BB111" s="739"/>
      <c r="BC111" s="739"/>
      <c r="BD111" s="739"/>
      <c r="BE111" s="739"/>
      <c r="BF111" s="739"/>
      <c r="BG111" s="739"/>
      <c r="BH111" s="739"/>
      <c r="BI111" s="739"/>
      <c r="BJ111" s="739"/>
      <c r="BK111" s="739"/>
      <c r="BL111" s="739"/>
      <c r="BM111" s="739"/>
      <c r="BN111" s="739"/>
      <c r="BO111" s="739"/>
      <c r="BP111" s="740"/>
      <c r="BQ111" s="803" t="s">
        <v>436</v>
      </c>
      <c r="BR111" s="804"/>
      <c r="BS111" s="804"/>
      <c r="BT111" s="804"/>
      <c r="BU111" s="804"/>
      <c r="BV111" s="804" t="s">
        <v>437</v>
      </c>
      <c r="BW111" s="804"/>
      <c r="BX111" s="804"/>
      <c r="BY111" s="804"/>
      <c r="BZ111" s="804"/>
      <c r="CA111" s="804" t="s">
        <v>437</v>
      </c>
      <c r="CB111" s="804"/>
      <c r="CC111" s="804"/>
      <c r="CD111" s="804"/>
      <c r="CE111" s="804"/>
      <c r="CF111" s="862" t="s">
        <v>437</v>
      </c>
      <c r="CG111" s="863"/>
      <c r="CH111" s="863"/>
      <c r="CI111" s="863"/>
      <c r="CJ111" s="863"/>
      <c r="CK111" s="914"/>
      <c r="CL111" s="808"/>
      <c r="CM111" s="802" t="s">
        <v>438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439</v>
      </c>
      <c r="DH111" s="804"/>
      <c r="DI111" s="804"/>
      <c r="DJ111" s="804"/>
      <c r="DK111" s="804"/>
      <c r="DL111" s="804" t="s">
        <v>437</v>
      </c>
      <c r="DM111" s="804"/>
      <c r="DN111" s="804"/>
      <c r="DO111" s="804"/>
      <c r="DP111" s="804"/>
      <c r="DQ111" s="804" t="s">
        <v>437</v>
      </c>
      <c r="DR111" s="804"/>
      <c r="DS111" s="804"/>
      <c r="DT111" s="804"/>
      <c r="DU111" s="804"/>
      <c r="DV111" s="781" t="s">
        <v>437</v>
      </c>
      <c r="DW111" s="781"/>
      <c r="DX111" s="781"/>
      <c r="DY111" s="781"/>
      <c r="DZ111" s="782"/>
    </row>
    <row r="112" spans="1:131" s="224" customFormat="1" ht="26.25" customHeight="1" x14ac:dyDescent="0.15">
      <c r="A112" s="899" t="s">
        <v>440</v>
      </c>
      <c r="B112" s="900"/>
      <c r="C112" s="739" t="s">
        <v>441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439</v>
      </c>
      <c r="AB112" s="767"/>
      <c r="AC112" s="767"/>
      <c r="AD112" s="767"/>
      <c r="AE112" s="768"/>
      <c r="AF112" s="769" t="s">
        <v>437</v>
      </c>
      <c r="AG112" s="767"/>
      <c r="AH112" s="767"/>
      <c r="AI112" s="767"/>
      <c r="AJ112" s="768"/>
      <c r="AK112" s="769" t="s">
        <v>437</v>
      </c>
      <c r="AL112" s="767"/>
      <c r="AM112" s="767"/>
      <c r="AN112" s="767"/>
      <c r="AO112" s="768"/>
      <c r="AP112" s="811" t="s">
        <v>437</v>
      </c>
      <c r="AQ112" s="812"/>
      <c r="AR112" s="812"/>
      <c r="AS112" s="812"/>
      <c r="AT112" s="813"/>
      <c r="AU112" s="919"/>
      <c r="AV112" s="920"/>
      <c r="AW112" s="920"/>
      <c r="AX112" s="920"/>
      <c r="AY112" s="920"/>
      <c r="AZ112" s="802" t="s">
        <v>442</v>
      </c>
      <c r="BA112" s="739"/>
      <c r="BB112" s="739"/>
      <c r="BC112" s="739"/>
      <c r="BD112" s="739"/>
      <c r="BE112" s="739"/>
      <c r="BF112" s="739"/>
      <c r="BG112" s="739"/>
      <c r="BH112" s="739"/>
      <c r="BI112" s="739"/>
      <c r="BJ112" s="739"/>
      <c r="BK112" s="739"/>
      <c r="BL112" s="739"/>
      <c r="BM112" s="739"/>
      <c r="BN112" s="739"/>
      <c r="BO112" s="739"/>
      <c r="BP112" s="740"/>
      <c r="BQ112" s="803">
        <v>1490558</v>
      </c>
      <c r="BR112" s="804"/>
      <c r="BS112" s="804"/>
      <c r="BT112" s="804"/>
      <c r="BU112" s="804"/>
      <c r="BV112" s="804">
        <v>1452727</v>
      </c>
      <c r="BW112" s="804"/>
      <c r="BX112" s="804"/>
      <c r="BY112" s="804"/>
      <c r="BZ112" s="804"/>
      <c r="CA112" s="804">
        <v>1470185</v>
      </c>
      <c r="CB112" s="804"/>
      <c r="CC112" s="804"/>
      <c r="CD112" s="804"/>
      <c r="CE112" s="804"/>
      <c r="CF112" s="862">
        <v>70.5</v>
      </c>
      <c r="CG112" s="863"/>
      <c r="CH112" s="863"/>
      <c r="CI112" s="863"/>
      <c r="CJ112" s="863"/>
      <c r="CK112" s="914"/>
      <c r="CL112" s="808"/>
      <c r="CM112" s="802" t="s">
        <v>443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437</v>
      </c>
      <c r="DH112" s="804"/>
      <c r="DI112" s="804"/>
      <c r="DJ112" s="804"/>
      <c r="DK112" s="804"/>
      <c r="DL112" s="804" t="s">
        <v>444</v>
      </c>
      <c r="DM112" s="804"/>
      <c r="DN112" s="804"/>
      <c r="DO112" s="804"/>
      <c r="DP112" s="804"/>
      <c r="DQ112" s="804" t="s">
        <v>437</v>
      </c>
      <c r="DR112" s="804"/>
      <c r="DS112" s="804"/>
      <c r="DT112" s="804"/>
      <c r="DU112" s="804"/>
      <c r="DV112" s="781" t="s">
        <v>437</v>
      </c>
      <c r="DW112" s="781"/>
      <c r="DX112" s="781"/>
      <c r="DY112" s="781"/>
      <c r="DZ112" s="782"/>
    </row>
    <row r="113" spans="1:130" s="224" customFormat="1" ht="26.25" customHeight="1" x14ac:dyDescent="0.15">
      <c r="A113" s="901"/>
      <c r="B113" s="902"/>
      <c r="C113" s="739" t="s">
        <v>445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143680</v>
      </c>
      <c r="AB113" s="906"/>
      <c r="AC113" s="906"/>
      <c r="AD113" s="906"/>
      <c r="AE113" s="907"/>
      <c r="AF113" s="908">
        <v>135461</v>
      </c>
      <c r="AG113" s="906"/>
      <c r="AH113" s="906"/>
      <c r="AI113" s="906"/>
      <c r="AJ113" s="907"/>
      <c r="AK113" s="908">
        <v>128742</v>
      </c>
      <c r="AL113" s="906"/>
      <c r="AM113" s="906"/>
      <c r="AN113" s="906"/>
      <c r="AO113" s="907"/>
      <c r="AP113" s="909">
        <v>6.2</v>
      </c>
      <c r="AQ113" s="910"/>
      <c r="AR113" s="910"/>
      <c r="AS113" s="910"/>
      <c r="AT113" s="911"/>
      <c r="AU113" s="919"/>
      <c r="AV113" s="920"/>
      <c r="AW113" s="920"/>
      <c r="AX113" s="920"/>
      <c r="AY113" s="920"/>
      <c r="AZ113" s="802" t="s">
        <v>446</v>
      </c>
      <c r="BA113" s="739"/>
      <c r="BB113" s="739"/>
      <c r="BC113" s="739"/>
      <c r="BD113" s="739"/>
      <c r="BE113" s="739"/>
      <c r="BF113" s="739"/>
      <c r="BG113" s="739"/>
      <c r="BH113" s="739"/>
      <c r="BI113" s="739"/>
      <c r="BJ113" s="739"/>
      <c r="BK113" s="739"/>
      <c r="BL113" s="739"/>
      <c r="BM113" s="739"/>
      <c r="BN113" s="739"/>
      <c r="BO113" s="739"/>
      <c r="BP113" s="740"/>
      <c r="BQ113" s="803">
        <v>205874</v>
      </c>
      <c r="BR113" s="804"/>
      <c r="BS113" s="804"/>
      <c r="BT113" s="804"/>
      <c r="BU113" s="804"/>
      <c r="BV113" s="804">
        <v>208314</v>
      </c>
      <c r="BW113" s="804"/>
      <c r="BX113" s="804"/>
      <c r="BY113" s="804"/>
      <c r="BZ113" s="804"/>
      <c r="CA113" s="804">
        <v>204430</v>
      </c>
      <c r="CB113" s="804"/>
      <c r="CC113" s="804"/>
      <c r="CD113" s="804"/>
      <c r="CE113" s="804"/>
      <c r="CF113" s="862">
        <v>9.8000000000000007</v>
      </c>
      <c r="CG113" s="863"/>
      <c r="CH113" s="863"/>
      <c r="CI113" s="863"/>
      <c r="CJ113" s="863"/>
      <c r="CK113" s="914"/>
      <c r="CL113" s="808"/>
      <c r="CM113" s="802" t="s">
        <v>447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131</v>
      </c>
      <c r="DH113" s="767"/>
      <c r="DI113" s="767"/>
      <c r="DJ113" s="767"/>
      <c r="DK113" s="768"/>
      <c r="DL113" s="769" t="s">
        <v>437</v>
      </c>
      <c r="DM113" s="767"/>
      <c r="DN113" s="767"/>
      <c r="DO113" s="767"/>
      <c r="DP113" s="768"/>
      <c r="DQ113" s="769" t="s">
        <v>437</v>
      </c>
      <c r="DR113" s="767"/>
      <c r="DS113" s="767"/>
      <c r="DT113" s="767"/>
      <c r="DU113" s="768"/>
      <c r="DV113" s="811" t="s">
        <v>437</v>
      </c>
      <c r="DW113" s="812"/>
      <c r="DX113" s="812"/>
      <c r="DY113" s="812"/>
      <c r="DZ113" s="813"/>
    </row>
    <row r="114" spans="1:130" s="224" customFormat="1" ht="26.25" customHeight="1" x14ac:dyDescent="0.15">
      <c r="A114" s="901"/>
      <c r="B114" s="902"/>
      <c r="C114" s="739" t="s">
        <v>448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24696</v>
      </c>
      <c r="AB114" s="767"/>
      <c r="AC114" s="767"/>
      <c r="AD114" s="767"/>
      <c r="AE114" s="768"/>
      <c r="AF114" s="769">
        <v>30267</v>
      </c>
      <c r="AG114" s="767"/>
      <c r="AH114" s="767"/>
      <c r="AI114" s="767"/>
      <c r="AJ114" s="768"/>
      <c r="AK114" s="769">
        <v>31528</v>
      </c>
      <c r="AL114" s="767"/>
      <c r="AM114" s="767"/>
      <c r="AN114" s="767"/>
      <c r="AO114" s="768"/>
      <c r="AP114" s="811">
        <v>1.5</v>
      </c>
      <c r="AQ114" s="812"/>
      <c r="AR114" s="812"/>
      <c r="AS114" s="812"/>
      <c r="AT114" s="813"/>
      <c r="AU114" s="919"/>
      <c r="AV114" s="920"/>
      <c r="AW114" s="920"/>
      <c r="AX114" s="920"/>
      <c r="AY114" s="920"/>
      <c r="AZ114" s="802" t="s">
        <v>449</v>
      </c>
      <c r="BA114" s="739"/>
      <c r="BB114" s="739"/>
      <c r="BC114" s="739"/>
      <c r="BD114" s="739"/>
      <c r="BE114" s="739"/>
      <c r="BF114" s="739"/>
      <c r="BG114" s="739"/>
      <c r="BH114" s="739"/>
      <c r="BI114" s="739"/>
      <c r="BJ114" s="739"/>
      <c r="BK114" s="739"/>
      <c r="BL114" s="739"/>
      <c r="BM114" s="739"/>
      <c r="BN114" s="739"/>
      <c r="BO114" s="739"/>
      <c r="BP114" s="740"/>
      <c r="BQ114" s="803">
        <v>643882</v>
      </c>
      <c r="BR114" s="804"/>
      <c r="BS114" s="804"/>
      <c r="BT114" s="804"/>
      <c r="BU114" s="804"/>
      <c r="BV114" s="804">
        <v>628113</v>
      </c>
      <c r="BW114" s="804"/>
      <c r="BX114" s="804"/>
      <c r="BY114" s="804"/>
      <c r="BZ114" s="804"/>
      <c r="CA114" s="804">
        <v>634152</v>
      </c>
      <c r="CB114" s="804"/>
      <c r="CC114" s="804"/>
      <c r="CD114" s="804"/>
      <c r="CE114" s="804"/>
      <c r="CF114" s="862">
        <v>30.4</v>
      </c>
      <c r="CG114" s="863"/>
      <c r="CH114" s="863"/>
      <c r="CI114" s="863"/>
      <c r="CJ114" s="863"/>
      <c r="CK114" s="914"/>
      <c r="CL114" s="808"/>
      <c r="CM114" s="802" t="s">
        <v>450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437</v>
      </c>
      <c r="DH114" s="767"/>
      <c r="DI114" s="767"/>
      <c r="DJ114" s="767"/>
      <c r="DK114" s="768"/>
      <c r="DL114" s="769" t="s">
        <v>444</v>
      </c>
      <c r="DM114" s="767"/>
      <c r="DN114" s="767"/>
      <c r="DO114" s="767"/>
      <c r="DP114" s="768"/>
      <c r="DQ114" s="769" t="s">
        <v>437</v>
      </c>
      <c r="DR114" s="767"/>
      <c r="DS114" s="767"/>
      <c r="DT114" s="767"/>
      <c r="DU114" s="768"/>
      <c r="DV114" s="811" t="s">
        <v>451</v>
      </c>
      <c r="DW114" s="812"/>
      <c r="DX114" s="812"/>
      <c r="DY114" s="812"/>
      <c r="DZ114" s="813"/>
    </row>
    <row r="115" spans="1:130" s="224" customFormat="1" ht="26.25" customHeight="1" x14ac:dyDescent="0.15">
      <c r="A115" s="901"/>
      <c r="B115" s="902"/>
      <c r="C115" s="739" t="s">
        <v>452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131</v>
      </c>
      <c r="AB115" s="906"/>
      <c r="AC115" s="906"/>
      <c r="AD115" s="906"/>
      <c r="AE115" s="907"/>
      <c r="AF115" s="908" t="s">
        <v>439</v>
      </c>
      <c r="AG115" s="906"/>
      <c r="AH115" s="906"/>
      <c r="AI115" s="906"/>
      <c r="AJ115" s="907"/>
      <c r="AK115" s="908" t="s">
        <v>131</v>
      </c>
      <c r="AL115" s="906"/>
      <c r="AM115" s="906"/>
      <c r="AN115" s="906"/>
      <c r="AO115" s="907"/>
      <c r="AP115" s="909" t="s">
        <v>439</v>
      </c>
      <c r="AQ115" s="910"/>
      <c r="AR115" s="910"/>
      <c r="AS115" s="910"/>
      <c r="AT115" s="911"/>
      <c r="AU115" s="919"/>
      <c r="AV115" s="920"/>
      <c r="AW115" s="920"/>
      <c r="AX115" s="920"/>
      <c r="AY115" s="920"/>
      <c r="AZ115" s="802" t="s">
        <v>453</v>
      </c>
      <c r="BA115" s="739"/>
      <c r="BB115" s="739"/>
      <c r="BC115" s="739"/>
      <c r="BD115" s="739"/>
      <c r="BE115" s="739"/>
      <c r="BF115" s="739"/>
      <c r="BG115" s="739"/>
      <c r="BH115" s="739"/>
      <c r="BI115" s="739"/>
      <c r="BJ115" s="739"/>
      <c r="BK115" s="739"/>
      <c r="BL115" s="739"/>
      <c r="BM115" s="739"/>
      <c r="BN115" s="739"/>
      <c r="BO115" s="739"/>
      <c r="BP115" s="740"/>
      <c r="BQ115" s="803" t="s">
        <v>439</v>
      </c>
      <c r="BR115" s="804"/>
      <c r="BS115" s="804"/>
      <c r="BT115" s="804"/>
      <c r="BU115" s="804"/>
      <c r="BV115" s="804" t="s">
        <v>454</v>
      </c>
      <c r="BW115" s="804"/>
      <c r="BX115" s="804"/>
      <c r="BY115" s="804"/>
      <c r="BZ115" s="804"/>
      <c r="CA115" s="804" t="s">
        <v>437</v>
      </c>
      <c r="CB115" s="804"/>
      <c r="CC115" s="804"/>
      <c r="CD115" s="804"/>
      <c r="CE115" s="804"/>
      <c r="CF115" s="862" t="s">
        <v>437</v>
      </c>
      <c r="CG115" s="863"/>
      <c r="CH115" s="863"/>
      <c r="CI115" s="863"/>
      <c r="CJ115" s="863"/>
      <c r="CK115" s="914"/>
      <c r="CL115" s="808"/>
      <c r="CM115" s="802" t="s">
        <v>455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437</v>
      </c>
      <c r="DH115" s="767"/>
      <c r="DI115" s="767"/>
      <c r="DJ115" s="767"/>
      <c r="DK115" s="768"/>
      <c r="DL115" s="769" t="s">
        <v>437</v>
      </c>
      <c r="DM115" s="767"/>
      <c r="DN115" s="767"/>
      <c r="DO115" s="767"/>
      <c r="DP115" s="768"/>
      <c r="DQ115" s="769" t="s">
        <v>437</v>
      </c>
      <c r="DR115" s="767"/>
      <c r="DS115" s="767"/>
      <c r="DT115" s="767"/>
      <c r="DU115" s="768"/>
      <c r="DV115" s="811" t="s">
        <v>437</v>
      </c>
      <c r="DW115" s="812"/>
      <c r="DX115" s="812"/>
      <c r="DY115" s="812"/>
      <c r="DZ115" s="813"/>
    </row>
    <row r="116" spans="1:130" s="224" customFormat="1" ht="26.25" customHeight="1" x14ac:dyDescent="0.15">
      <c r="A116" s="903"/>
      <c r="B116" s="904"/>
      <c r="C116" s="826" t="s">
        <v>456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110</v>
      </c>
      <c r="AB116" s="767"/>
      <c r="AC116" s="767"/>
      <c r="AD116" s="767"/>
      <c r="AE116" s="768"/>
      <c r="AF116" s="769">
        <v>156</v>
      </c>
      <c r="AG116" s="767"/>
      <c r="AH116" s="767"/>
      <c r="AI116" s="767"/>
      <c r="AJ116" s="768"/>
      <c r="AK116" s="769">
        <v>74</v>
      </c>
      <c r="AL116" s="767"/>
      <c r="AM116" s="767"/>
      <c r="AN116" s="767"/>
      <c r="AO116" s="768"/>
      <c r="AP116" s="811">
        <v>0</v>
      </c>
      <c r="AQ116" s="812"/>
      <c r="AR116" s="812"/>
      <c r="AS116" s="812"/>
      <c r="AT116" s="813"/>
      <c r="AU116" s="919"/>
      <c r="AV116" s="920"/>
      <c r="AW116" s="920"/>
      <c r="AX116" s="920"/>
      <c r="AY116" s="920"/>
      <c r="AZ116" s="896" t="s">
        <v>457</v>
      </c>
      <c r="BA116" s="897"/>
      <c r="BB116" s="897"/>
      <c r="BC116" s="897"/>
      <c r="BD116" s="897"/>
      <c r="BE116" s="897"/>
      <c r="BF116" s="897"/>
      <c r="BG116" s="897"/>
      <c r="BH116" s="897"/>
      <c r="BI116" s="897"/>
      <c r="BJ116" s="897"/>
      <c r="BK116" s="897"/>
      <c r="BL116" s="897"/>
      <c r="BM116" s="897"/>
      <c r="BN116" s="897"/>
      <c r="BO116" s="897"/>
      <c r="BP116" s="898"/>
      <c r="BQ116" s="803" t="s">
        <v>437</v>
      </c>
      <c r="BR116" s="804"/>
      <c r="BS116" s="804"/>
      <c r="BT116" s="804"/>
      <c r="BU116" s="804"/>
      <c r="BV116" s="804" t="s">
        <v>436</v>
      </c>
      <c r="BW116" s="804"/>
      <c r="BX116" s="804"/>
      <c r="BY116" s="804"/>
      <c r="BZ116" s="804"/>
      <c r="CA116" s="804" t="s">
        <v>437</v>
      </c>
      <c r="CB116" s="804"/>
      <c r="CC116" s="804"/>
      <c r="CD116" s="804"/>
      <c r="CE116" s="804"/>
      <c r="CF116" s="862" t="s">
        <v>437</v>
      </c>
      <c r="CG116" s="863"/>
      <c r="CH116" s="863"/>
      <c r="CI116" s="863"/>
      <c r="CJ116" s="863"/>
      <c r="CK116" s="914"/>
      <c r="CL116" s="808"/>
      <c r="CM116" s="802" t="s">
        <v>458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436</v>
      </c>
      <c r="DH116" s="767"/>
      <c r="DI116" s="767"/>
      <c r="DJ116" s="767"/>
      <c r="DK116" s="768"/>
      <c r="DL116" s="769" t="s">
        <v>439</v>
      </c>
      <c r="DM116" s="767"/>
      <c r="DN116" s="767"/>
      <c r="DO116" s="767"/>
      <c r="DP116" s="768"/>
      <c r="DQ116" s="769" t="s">
        <v>437</v>
      </c>
      <c r="DR116" s="767"/>
      <c r="DS116" s="767"/>
      <c r="DT116" s="767"/>
      <c r="DU116" s="768"/>
      <c r="DV116" s="811" t="s">
        <v>437</v>
      </c>
      <c r="DW116" s="812"/>
      <c r="DX116" s="812"/>
      <c r="DY116" s="812"/>
      <c r="DZ116" s="813"/>
    </row>
    <row r="117" spans="1:130" s="224" customFormat="1" ht="26.25" customHeight="1" x14ac:dyDescent="0.15">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459</v>
      </c>
      <c r="Z117" s="884"/>
      <c r="AA117" s="889">
        <v>1219615</v>
      </c>
      <c r="AB117" s="890"/>
      <c r="AC117" s="890"/>
      <c r="AD117" s="890"/>
      <c r="AE117" s="891"/>
      <c r="AF117" s="892">
        <v>1501785</v>
      </c>
      <c r="AG117" s="890"/>
      <c r="AH117" s="890"/>
      <c r="AI117" s="890"/>
      <c r="AJ117" s="891"/>
      <c r="AK117" s="892">
        <v>1557171</v>
      </c>
      <c r="AL117" s="890"/>
      <c r="AM117" s="890"/>
      <c r="AN117" s="890"/>
      <c r="AO117" s="891"/>
      <c r="AP117" s="893"/>
      <c r="AQ117" s="894"/>
      <c r="AR117" s="894"/>
      <c r="AS117" s="894"/>
      <c r="AT117" s="895"/>
      <c r="AU117" s="919"/>
      <c r="AV117" s="920"/>
      <c r="AW117" s="920"/>
      <c r="AX117" s="920"/>
      <c r="AY117" s="920"/>
      <c r="AZ117" s="850" t="s">
        <v>460</v>
      </c>
      <c r="BA117" s="851"/>
      <c r="BB117" s="851"/>
      <c r="BC117" s="851"/>
      <c r="BD117" s="851"/>
      <c r="BE117" s="851"/>
      <c r="BF117" s="851"/>
      <c r="BG117" s="851"/>
      <c r="BH117" s="851"/>
      <c r="BI117" s="851"/>
      <c r="BJ117" s="851"/>
      <c r="BK117" s="851"/>
      <c r="BL117" s="851"/>
      <c r="BM117" s="851"/>
      <c r="BN117" s="851"/>
      <c r="BO117" s="851"/>
      <c r="BP117" s="852"/>
      <c r="BQ117" s="803" t="s">
        <v>437</v>
      </c>
      <c r="BR117" s="804"/>
      <c r="BS117" s="804"/>
      <c r="BT117" s="804"/>
      <c r="BU117" s="804"/>
      <c r="BV117" s="804" t="s">
        <v>437</v>
      </c>
      <c r="BW117" s="804"/>
      <c r="BX117" s="804"/>
      <c r="BY117" s="804"/>
      <c r="BZ117" s="804"/>
      <c r="CA117" s="804" t="s">
        <v>461</v>
      </c>
      <c r="CB117" s="804"/>
      <c r="CC117" s="804"/>
      <c r="CD117" s="804"/>
      <c r="CE117" s="804"/>
      <c r="CF117" s="862" t="s">
        <v>436</v>
      </c>
      <c r="CG117" s="863"/>
      <c r="CH117" s="863"/>
      <c r="CI117" s="863"/>
      <c r="CJ117" s="863"/>
      <c r="CK117" s="914"/>
      <c r="CL117" s="808"/>
      <c r="CM117" s="802" t="s">
        <v>462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454</v>
      </c>
      <c r="DH117" s="767"/>
      <c r="DI117" s="767"/>
      <c r="DJ117" s="767"/>
      <c r="DK117" s="768"/>
      <c r="DL117" s="769" t="s">
        <v>437</v>
      </c>
      <c r="DM117" s="767"/>
      <c r="DN117" s="767"/>
      <c r="DO117" s="767"/>
      <c r="DP117" s="768"/>
      <c r="DQ117" s="769" t="s">
        <v>131</v>
      </c>
      <c r="DR117" s="767"/>
      <c r="DS117" s="767"/>
      <c r="DT117" s="767"/>
      <c r="DU117" s="768"/>
      <c r="DV117" s="811" t="s">
        <v>451</v>
      </c>
      <c r="DW117" s="812"/>
      <c r="DX117" s="812"/>
      <c r="DY117" s="812"/>
      <c r="DZ117" s="813"/>
    </row>
    <row r="118" spans="1:130" s="224" customFormat="1" ht="26.25" customHeight="1" x14ac:dyDescent="0.15">
      <c r="A118" s="882" t="s">
        <v>428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425</v>
      </c>
      <c r="AB118" s="883"/>
      <c r="AC118" s="883"/>
      <c r="AD118" s="883"/>
      <c r="AE118" s="884"/>
      <c r="AF118" s="885" t="s">
        <v>426</v>
      </c>
      <c r="AG118" s="883"/>
      <c r="AH118" s="883"/>
      <c r="AI118" s="883"/>
      <c r="AJ118" s="884"/>
      <c r="AK118" s="885" t="s">
        <v>307</v>
      </c>
      <c r="AL118" s="883"/>
      <c r="AM118" s="883"/>
      <c r="AN118" s="883"/>
      <c r="AO118" s="884"/>
      <c r="AP118" s="886" t="s">
        <v>427</v>
      </c>
      <c r="AQ118" s="887"/>
      <c r="AR118" s="887"/>
      <c r="AS118" s="887"/>
      <c r="AT118" s="888"/>
      <c r="AU118" s="919"/>
      <c r="AV118" s="920"/>
      <c r="AW118" s="920"/>
      <c r="AX118" s="920"/>
      <c r="AY118" s="920"/>
      <c r="AZ118" s="825" t="s">
        <v>463</v>
      </c>
      <c r="BA118" s="826"/>
      <c r="BB118" s="826"/>
      <c r="BC118" s="826"/>
      <c r="BD118" s="826"/>
      <c r="BE118" s="826"/>
      <c r="BF118" s="826"/>
      <c r="BG118" s="826"/>
      <c r="BH118" s="826"/>
      <c r="BI118" s="826"/>
      <c r="BJ118" s="826"/>
      <c r="BK118" s="826"/>
      <c r="BL118" s="826"/>
      <c r="BM118" s="826"/>
      <c r="BN118" s="826"/>
      <c r="BO118" s="826"/>
      <c r="BP118" s="827"/>
      <c r="BQ118" s="866" t="s">
        <v>461</v>
      </c>
      <c r="BR118" s="832"/>
      <c r="BS118" s="832"/>
      <c r="BT118" s="832"/>
      <c r="BU118" s="832"/>
      <c r="BV118" s="832" t="s">
        <v>451</v>
      </c>
      <c r="BW118" s="832"/>
      <c r="BX118" s="832"/>
      <c r="BY118" s="832"/>
      <c r="BZ118" s="832"/>
      <c r="CA118" s="832" t="s">
        <v>464</v>
      </c>
      <c r="CB118" s="832"/>
      <c r="CC118" s="832"/>
      <c r="CD118" s="832"/>
      <c r="CE118" s="832"/>
      <c r="CF118" s="862" t="s">
        <v>437</v>
      </c>
      <c r="CG118" s="863"/>
      <c r="CH118" s="863"/>
      <c r="CI118" s="863"/>
      <c r="CJ118" s="863"/>
      <c r="CK118" s="914"/>
      <c r="CL118" s="808"/>
      <c r="CM118" s="802" t="s">
        <v>465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461</v>
      </c>
      <c r="DH118" s="767"/>
      <c r="DI118" s="767"/>
      <c r="DJ118" s="767"/>
      <c r="DK118" s="768"/>
      <c r="DL118" s="769" t="s">
        <v>437</v>
      </c>
      <c r="DM118" s="767"/>
      <c r="DN118" s="767"/>
      <c r="DO118" s="767"/>
      <c r="DP118" s="768"/>
      <c r="DQ118" s="769" t="s">
        <v>451</v>
      </c>
      <c r="DR118" s="767"/>
      <c r="DS118" s="767"/>
      <c r="DT118" s="767"/>
      <c r="DU118" s="768"/>
      <c r="DV118" s="811" t="s">
        <v>437</v>
      </c>
      <c r="DW118" s="812"/>
      <c r="DX118" s="812"/>
      <c r="DY118" s="812"/>
      <c r="DZ118" s="813"/>
    </row>
    <row r="119" spans="1:130" s="224" customFormat="1" ht="26.25" customHeight="1" x14ac:dyDescent="0.15">
      <c r="A119" s="805" t="s">
        <v>431</v>
      </c>
      <c r="B119" s="806"/>
      <c r="C119" s="847" t="s">
        <v>432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461</v>
      </c>
      <c r="AB119" s="876"/>
      <c r="AC119" s="876"/>
      <c r="AD119" s="876"/>
      <c r="AE119" s="877"/>
      <c r="AF119" s="878" t="s">
        <v>437</v>
      </c>
      <c r="AG119" s="876"/>
      <c r="AH119" s="876"/>
      <c r="AI119" s="876"/>
      <c r="AJ119" s="877"/>
      <c r="AK119" s="878" t="s">
        <v>131</v>
      </c>
      <c r="AL119" s="876"/>
      <c r="AM119" s="876"/>
      <c r="AN119" s="876"/>
      <c r="AO119" s="877"/>
      <c r="AP119" s="879" t="s">
        <v>437</v>
      </c>
      <c r="AQ119" s="880"/>
      <c r="AR119" s="880"/>
      <c r="AS119" s="880"/>
      <c r="AT119" s="881"/>
      <c r="AU119" s="921"/>
      <c r="AV119" s="922"/>
      <c r="AW119" s="922"/>
      <c r="AX119" s="922"/>
      <c r="AY119" s="922"/>
      <c r="AZ119" s="247" t="s">
        <v>188</v>
      </c>
      <c r="BA119" s="247"/>
      <c r="BB119" s="247"/>
      <c r="BC119" s="247"/>
      <c r="BD119" s="247"/>
      <c r="BE119" s="247"/>
      <c r="BF119" s="247"/>
      <c r="BG119" s="247"/>
      <c r="BH119" s="247"/>
      <c r="BI119" s="247"/>
      <c r="BJ119" s="247"/>
      <c r="BK119" s="247"/>
      <c r="BL119" s="247"/>
      <c r="BM119" s="247"/>
      <c r="BN119" s="247"/>
      <c r="BO119" s="864" t="s">
        <v>466</v>
      </c>
      <c r="BP119" s="865"/>
      <c r="BQ119" s="866">
        <v>14414624</v>
      </c>
      <c r="BR119" s="832"/>
      <c r="BS119" s="832"/>
      <c r="BT119" s="832"/>
      <c r="BU119" s="832"/>
      <c r="BV119" s="832">
        <v>13815166</v>
      </c>
      <c r="BW119" s="832"/>
      <c r="BX119" s="832"/>
      <c r="BY119" s="832"/>
      <c r="BZ119" s="832"/>
      <c r="CA119" s="832">
        <v>12990468</v>
      </c>
      <c r="CB119" s="832"/>
      <c r="CC119" s="832"/>
      <c r="CD119" s="832"/>
      <c r="CE119" s="832"/>
      <c r="CF119" s="735"/>
      <c r="CG119" s="736"/>
      <c r="CH119" s="736"/>
      <c r="CI119" s="736"/>
      <c r="CJ119" s="821"/>
      <c r="CK119" s="915"/>
      <c r="CL119" s="810"/>
      <c r="CM119" s="825" t="s">
        <v>467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437</v>
      </c>
      <c r="DH119" s="751"/>
      <c r="DI119" s="751"/>
      <c r="DJ119" s="751"/>
      <c r="DK119" s="752"/>
      <c r="DL119" s="753" t="s">
        <v>451</v>
      </c>
      <c r="DM119" s="751"/>
      <c r="DN119" s="751"/>
      <c r="DO119" s="751"/>
      <c r="DP119" s="752"/>
      <c r="DQ119" s="753" t="s">
        <v>437</v>
      </c>
      <c r="DR119" s="751"/>
      <c r="DS119" s="751"/>
      <c r="DT119" s="751"/>
      <c r="DU119" s="752"/>
      <c r="DV119" s="835" t="s">
        <v>439</v>
      </c>
      <c r="DW119" s="836"/>
      <c r="DX119" s="836"/>
      <c r="DY119" s="836"/>
      <c r="DZ119" s="837"/>
    </row>
    <row r="120" spans="1:130" s="224" customFormat="1" ht="26.25" customHeight="1" x14ac:dyDescent="0.15">
      <c r="A120" s="807"/>
      <c r="B120" s="808"/>
      <c r="C120" s="802" t="s">
        <v>438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464</v>
      </c>
      <c r="AB120" s="767"/>
      <c r="AC120" s="767"/>
      <c r="AD120" s="767"/>
      <c r="AE120" s="768"/>
      <c r="AF120" s="769" t="s">
        <v>451</v>
      </c>
      <c r="AG120" s="767"/>
      <c r="AH120" s="767"/>
      <c r="AI120" s="767"/>
      <c r="AJ120" s="768"/>
      <c r="AK120" s="769" t="s">
        <v>437</v>
      </c>
      <c r="AL120" s="767"/>
      <c r="AM120" s="767"/>
      <c r="AN120" s="767"/>
      <c r="AO120" s="768"/>
      <c r="AP120" s="811" t="s">
        <v>437</v>
      </c>
      <c r="AQ120" s="812"/>
      <c r="AR120" s="812"/>
      <c r="AS120" s="812"/>
      <c r="AT120" s="813"/>
      <c r="AU120" s="867" t="s">
        <v>468</v>
      </c>
      <c r="AV120" s="868"/>
      <c r="AW120" s="868"/>
      <c r="AX120" s="868"/>
      <c r="AY120" s="869"/>
      <c r="AZ120" s="847" t="s">
        <v>469</v>
      </c>
      <c r="BA120" s="795"/>
      <c r="BB120" s="795"/>
      <c r="BC120" s="795"/>
      <c r="BD120" s="795"/>
      <c r="BE120" s="795"/>
      <c r="BF120" s="795"/>
      <c r="BG120" s="795"/>
      <c r="BH120" s="795"/>
      <c r="BI120" s="795"/>
      <c r="BJ120" s="795"/>
      <c r="BK120" s="795"/>
      <c r="BL120" s="795"/>
      <c r="BM120" s="795"/>
      <c r="BN120" s="795"/>
      <c r="BO120" s="795"/>
      <c r="BP120" s="796"/>
      <c r="BQ120" s="848">
        <v>1847438</v>
      </c>
      <c r="BR120" s="829"/>
      <c r="BS120" s="829"/>
      <c r="BT120" s="829"/>
      <c r="BU120" s="829"/>
      <c r="BV120" s="829">
        <v>2136222</v>
      </c>
      <c r="BW120" s="829"/>
      <c r="BX120" s="829"/>
      <c r="BY120" s="829"/>
      <c r="BZ120" s="829"/>
      <c r="CA120" s="829">
        <v>2220987</v>
      </c>
      <c r="CB120" s="829"/>
      <c r="CC120" s="829"/>
      <c r="CD120" s="829"/>
      <c r="CE120" s="829"/>
      <c r="CF120" s="853">
        <v>106.6</v>
      </c>
      <c r="CG120" s="854"/>
      <c r="CH120" s="854"/>
      <c r="CI120" s="854"/>
      <c r="CJ120" s="854"/>
      <c r="CK120" s="855" t="s">
        <v>470</v>
      </c>
      <c r="CL120" s="839"/>
      <c r="CM120" s="839"/>
      <c r="CN120" s="839"/>
      <c r="CO120" s="840"/>
      <c r="CP120" s="859" t="s">
        <v>471</v>
      </c>
      <c r="CQ120" s="860"/>
      <c r="CR120" s="860"/>
      <c r="CS120" s="860"/>
      <c r="CT120" s="860"/>
      <c r="CU120" s="860"/>
      <c r="CV120" s="860"/>
      <c r="CW120" s="860"/>
      <c r="CX120" s="860"/>
      <c r="CY120" s="860"/>
      <c r="CZ120" s="860"/>
      <c r="DA120" s="860"/>
      <c r="DB120" s="860"/>
      <c r="DC120" s="860"/>
      <c r="DD120" s="860"/>
      <c r="DE120" s="860"/>
      <c r="DF120" s="861"/>
      <c r="DG120" s="848">
        <v>1155848</v>
      </c>
      <c r="DH120" s="829"/>
      <c r="DI120" s="829"/>
      <c r="DJ120" s="829"/>
      <c r="DK120" s="829"/>
      <c r="DL120" s="829">
        <v>1128614</v>
      </c>
      <c r="DM120" s="829"/>
      <c r="DN120" s="829"/>
      <c r="DO120" s="829"/>
      <c r="DP120" s="829"/>
      <c r="DQ120" s="829">
        <v>1112786</v>
      </c>
      <c r="DR120" s="829"/>
      <c r="DS120" s="829"/>
      <c r="DT120" s="829"/>
      <c r="DU120" s="829"/>
      <c r="DV120" s="830">
        <v>53.4</v>
      </c>
      <c r="DW120" s="830"/>
      <c r="DX120" s="830"/>
      <c r="DY120" s="830"/>
      <c r="DZ120" s="831"/>
    </row>
    <row r="121" spans="1:130" s="224" customFormat="1" ht="26.25" customHeight="1" x14ac:dyDescent="0.15">
      <c r="A121" s="807"/>
      <c r="B121" s="808"/>
      <c r="C121" s="850" t="s">
        <v>472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131</v>
      </c>
      <c r="AB121" s="767"/>
      <c r="AC121" s="767"/>
      <c r="AD121" s="767"/>
      <c r="AE121" s="768"/>
      <c r="AF121" s="769" t="s">
        <v>131</v>
      </c>
      <c r="AG121" s="767"/>
      <c r="AH121" s="767"/>
      <c r="AI121" s="767"/>
      <c r="AJ121" s="768"/>
      <c r="AK121" s="769" t="s">
        <v>461</v>
      </c>
      <c r="AL121" s="767"/>
      <c r="AM121" s="767"/>
      <c r="AN121" s="767"/>
      <c r="AO121" s="768"/>
      <c r="AP121" s="811" t="s">
        <v>451</v>
      </c>
      <c r="AQ121" s="812"/>
      <c r="AR121" s="812"/>
      <c r="AS121" s="812"/>
      <c r="AT121" s="813"/>
      <c r="AU121" s="870"/>
      <c r="AV121" s="871"/>
      <c r="AW121" s="871"/>
      <c r="AX121" s="871"/>
      <c r="AY121" s="872"/>
      <c r="AZ121" s="802" t="s">
        <v>473</v>
      </c>
      <c r="BA121" s="739"/>
      <c r="BB121" s="739"/>
      <c r="BC121" s="739"/>
      <c r="BD121" s="739"/>
      <c r="BE121" s="739"/>
      <c r="BF121" s="739"/>
      <c r="BG121" s="739"/>
      <c r="BH121" s="739"/>
      <c r="BI121" s="739"/>
      <c r="BJ121" s="739"/>
      <c r="BK121" s="739"/>
      <c r="BL121" s="739"/>
      <c r="BM121" s="739"/>
      <c r="BN121" s="739"/>
      <c r="BO121" s="739"/>
      <c r="BP121" s="740"/>
      <c r="BQ121" s="803">
        <v>377987</v>
      </c>
      <c r="BR121" s="804"/>
      <c r="BS121" s="804"/>
      <c r="BT121" s="804"/>
      <c r="BU121" s="804"/>
      <c r="BV121" s="804">
        <v>332019</v>
      </c>
      <c r="BW121" s="804"/>
      <c r="BX121" s="804"/>
      <c r="BY121" s="804"/>
      <c r="BZ121" s="804"/>
      <c r="CA121" s="804">
        <v>292583</v>
      </c>
      <c r="CB121" s="804"/>
      <c r="CC121" s="804"/>
      <c r="CD121" s="804"/>
      <c r="CE121" s="804"/>
      <c r="CF121" s="862">
        <v>14</v>
      </c>
      <c r="CG121" s="863"/>
      <c r="CH121" s="863"/>
      <c r="CI121" s="863"/>
      <c r="CJ121" s="863"/>
      <c r="CK121" s="856"/>
      <c r="CL121" s="842"/>
      <c r="CM121" s="842"/>
      <c r="CN121" s="842"/>
      <c r="CO121" s="843"/>
      <c r="CP121" s="822" t="s">
        <v>474</v>
      </c>
      <c r="CQ121" s="823"/>
      <c r="CR121" s="823"/>
      <c r="CS121" s="823"/>
      <c r="CT121" s="823"/>
      <c r="CU121" s="823"/>
      <c r="CV121" s="823"/>
      <c r="CW121" s="823"/>
      <c r="CX121" s="823"/>
      <c r="CY121" s="823"/>
      <c r="CZ121" s="823"/>
      <c r="DA121" s="823"/>
      <c r="DB121" s="823"/>
      <c r="DC121" s="823"/>
      <c r="DD121" s="823"/>
      <c r="DE121" s="823"/>
      <c r="DF121" s="824"/>
      <c r="DG121" s="803">
        <v>333997</v>
      </c>
      <c r="DH121" s="804"/>
      <c r="DI121" s="804"/>
      <c r="DJ121" s="804"/>
      <c r="DK121" s="804"/>
      <c r="DL121" s="804">
        <v>323375</v>
      </c>
      <c r="DM121" s="804"/>
      <c r="DN121" s="804"/>
      <c r="DO121" s="804"/>
      <c r="DP121" s="804"/>
      <c r="DQ121" s="804">
        <v>356362</v>
      </c>
      <c r="DR121" s="804"/>
      <c r="DS121" s="804"/>
      <c r="DT121" s="804"/>
      <c r="DU121" s="804"/>
      <c r="DV121" s="781">
        <v>17.100000000000001</v>
      </c>
      <c r="DW121" s="781"/>
      <c r="DX121" s="781"/>
      <c r="DY121" s="781"/>
      <c r="DZ121" s="782"/>
    </row>
    <row r="122" spans="1:130" s="224" customFormat="1" ht="26.25" customHeight="1" x14ac:dyDescent="0.15">
      <c r="A122" s="807"/>
      <c r="B122" s="808"/>
      <c r="C122" s="802" t="s">
        <v>450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439</v>
      </c>
      <c r="AB122" s="767"/>
      <c r="AC122" s="767"/>
      <c r="AD122" s="767"/>
      <c r="AE122" s="768"/>
      <c r="AF122" s="769" t="s">
        <v>131</v>
      </c>
      <c r="AG122" s="767"/>
      <c r="AH122" s="767"/>
      <c r="AI122" s="767"/>
      <c r="AJ122" s="768"/>
      <c r="AK122" s="769" t="s">
        <v>451</v>
      </c>
      <c r="AL122" s="767"/>
      <c r="AM122" s="767"/>
      <c r="AN122" s="767"/>
      <c r="AO122" s="768"/>
      <c r="AP122" s="811" t="s">
        <v>436</v>
      </c>
      <c r="AQ122" s="812"/>
      <c r="AR122" s="812"/>
      <c r="AS122" s="812"/>
      <c r="AT122" s="813"/>
      <c r="AU122" s="870"/>
      <c r="AV122" s="871"/>
      <c r="AW122" s="871"/>
      <c r="AX122" s="871"/>
      <c r="AY122" s="872"/>
      <c r="AZ122" s="825" t="s">
        <v>475</v>
      </c>
      <c r="BA122" s="826"/>
      <c r="BB122" s="826"/>
      <c r="BC122" s="826"/>
      <c r="BD122" s="826"/>
      <c r="BE122" s="826"/>
      <c r="BF122" s="826"/>
      <c r="BG122" s="826"/>
      <c r="BH122" s="826"/>
      <c r="BI122" s="826"/>
      <c r="BJ122" s="826"/>
      <c r="BK122" s="826"/>
      <c r="BL122" s="826"/>
      <c r="BM122" s="826"/>
      <c r="BN122" s="826"/>
      <c r="BO122" s="826"/>
      <c r="BP122" s="827"/>
      <c r="BQ122" s="866">
        <v>10149430</v>
      </c>
      <c r="BR122" s="832"/>
      <c r="BS122" s="832"/>
      <c r="BT122" s="832"/>
      <c r="BU122" s="832"/>
      <c r="BV122" s="832">
        <v>9729849</v>
      </c>
      <c r="BW122" s="832"/>
      <c r="BX122" s="832"/>
      <c r="BY122" s="832"/>
      <c r="BZ122" s="832"/>
      <c r="CA122" s="832">
        <v>9011398</v>
      </c>
      <c r="CB122" s="832"/>
      <c r="CC122" s="832"/>
      <c r="CD122" s="832"/>
      <c r="CE122" s="832"/>
      <c r="CF122" s="833">
        <v>432.4</v>
      </c>
      <c r="CG122" s="834"/>
      <c r="CH122" s="834"/>
      <c r="CI122" s="834"/>
      <c r="CJ122" s="834"/>
      <c r="CK122" s="856"/>
      <c r="CL122" s="842"/>
      <c r="CM122" s="842"/>
      <c r="CN122" s="842"/>
      <c r="CO122" s="843"/>
      <c r="CP122" s="822" t="s">
        <v>476</v>
      </c>
      <c r="CQ122" s="823"/>
      <c r="CR122" s="823"/>
      <c r="CS122" s="823"/>
      <c r="CT122" s="823"/>
      <c r="CU122" s="823"/>
      <c r="CV122" s="823"/>
      <c r="CW122" s="823"/>
      <c r="CX122" s="823"/>
      <c r="CY122" s="823"/>
      <c r="CZ122" s="823"/>
      <c r="DA122" s="823"/>
      <c r="DB122" s="823"/>
      <c r="DC122" s="823"/>
      <c r="DD122" s="823"/>
      <c r="DE122" s="823"/>
      <c r="DF122" s="824"/>
      <c r="DG122" s="803">
        <v>713</v>
      </c>
      <c r="DH122" s="804"/>
      <c r="DI122" s="804"/>
      <c r="DJ122" s="804"/>
      <c r="DK122" s="804"/>
      <c r="DL122" s="804">
        <v>738</v>
      </c>
      <c r="DM122" s="804"/>
      <c r="DN122" s="804"/>
      <c r="DO122" s="804"/>
      <c r="DP122" s="804"/>
      <c r="DQ122" s="804">
        <v>1037</v>
      </c>
      <c r="DR122" s="804"/>
      <c r="DS122" s="804"/>
      <c r="DT122" s="804"/>
      <c r="DU122" s="804"/>
      <c r="DV122" s="781">
        <v>0</v>
      </c>
      <c r="DW122" s="781"/>
      <c r="DX122" s="781"/>
      <c r="DY122" s="781"/>
      <c r="DZ122" s="782"/>
    </row>
    <row r="123" spans="1:130" s="224" customFormat="1" ht="26.25" customHeight="1" x14ac:dyDescent="0.15">
      <c r="A123" s="807"/>
      <c r="B123" s="808"/>
      <c r="C123" s="802" t="s">
        <v>458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437</v>
      </c>
      <c r="AB123" s="767"/>
      <c r="AC123" s="767"/>
      <c r="AD123" s="767"/>
      <c r="AE123" s="768"/>
      <c r="AF123" s="769" t="s">
        <v>437</v>
      </c>
      <c r="AG123" s="767"/>
      <c r="AH123" s="767"/>
      <c r="AI123" s="767"/>
      <c r="AJ123" s="768"/>
      <c r="AK123" s="769" t="s">
        <v>461</v>
      </c>
      <c r="AL123" s="767"/>
      <c r="AM123" s="767"/>
      <c r="AN123" s="767"/>
      <c r="AO123" s="768"/>
      <c r="AP123" s="811" t="s">
        <v>437</v>
      </c>
      <c r="AQ123" s="812"/>
      <c r="AR123" s="812"/>
      <c r="AS123" s="812"/>
      <c r="AT123" s="813"/>
      <c r="AU123" s="873"/>
      <c r="AV123" s="874"/>
      <c r="AW123" s="874"/>
      <c r="AX123" s="874"/>
      <c r="AY123" s="874"/>
      <c r="AZ123" s="247" t="s">
        <v>188</v>
      </c>
      <c r="BA123" s="247"/>
      <c r="BB123" s="247"/>
      <c r="BC123" s="247"/>
      <c r="BD123" s="247"/>
      <c r="BE123" s="247"/>
      <c r="BF123" s="247"/>
      <c r="BG123" s="247"/>
      <c r="BH123" s="247"/>
      <c r="BI123" s="247"/>
      <c r="BJ123" s="247"/>
      <c r="BK123" s="247"/>
      <c r="BL123" s="247"/>
      <c r="BM123" s="247"/>
      <c r="BN123" s="247"/>
      <c r="BO123" s="864" t="s">
        <v>477</v>
      </c>
      <c r="BP123" s="865"/>
      <c r="BQ123" s="819">
        <v>12374855</v>
      </c>
      <c r="BR123" s="820"/>
      <c r="BS123" s="820"/>
      <c r="BT123" s="820"/>
      <c r="BU123" s="820"/>
      <c r="BV123" s="820">
        <v>12198090</v>
      </c>
      <c r="BW123" s="820"/>
      <c r="BX123" s="820"/>
      <c r="BY123" s="820"/>
      <c r="BZ123" s="820"/>
      <c r="CA123" s="820">
        <v>11524968</v>
      </c>
      <c r="CB123" s="820"/>
      <c r="CC123" s="820"/>
      <c r="CD123" s="820"/>
      <c r="CE123" s="820"/>
      <c r="CF123" s="735"/>
      <c r="CG123" s="736"/>
      <c r="CH123" s="736"/>
      <c r="CI123" s="736"/>
      <c r="CJ123" s="821"/>
      <c r="CK123" s="856"/>
      <c r="CL123" s="842"/>
      <c r="CM123" s="842"/>
      <c r="CN123" s="842"/>
      <c r="CO123" s="843"/>
      <c r="CP123" s="822" t="s">
        <v>478</v>
      </c>
      <c r="CQ123" s="823"/>
      <c r="CR123" s="823"/>
      <c r="CS123" s="823"/>
      <c r="CT123" s="823"/>
      <c r="CU123" s="823"/>
      <c r="CV123" s="823"/>
      <c r="CW123" s="823"/>
      <c r="CX123" s="823"/>
      <c r="CY123" s="823"/>
      <c r="CZ123" s="823"/>
      <c r="DA123" s="823"/>
      <c r="DB123" s="823"/>
      <c r="DC123" s="823"/>
      <c r="DD123" s="823"/>
      <c r="DE123" s="823"/>
      <c r="DF123" s="824"/>
      <c r="DG123" s="766" t="s">
        <v>131</v>
      </c>
      <c r="DH123" s="767"/>
      <c r="DI123" s="767"/>
      <c r="DJ123" s="767"/>
      <c r="DK123" s="768"/>
      <c r="DL123" s="769" t="s">
        <v>437</v>
      </c>
      <c r="DM123" s="767"/>
      <c r="DN123" s="767"/>
      <c r="DO123" s="767"/>
      <c r="DP123" s="768"/>
      <c r="DQ123" s="769" t="s">
        <v>464</v>
      </c>
      <c r="DR123" s="767"/>
      <c r="DS123" s="767"/>
      <c r="DT123" s="767"/>
      <c r="DU123" s="768"/>
      <c r="DV123" s="811" t="s">
        <v>451</v>
      </c>
      <c r="DW123" s="812"/>
      <c r="DX123" s="812"/>
      <c r="DY123" s="812"/>
      <c r="DZ123" s="813"/>
    </row>
    <row r="124" spans="1:130" s="224" customFormat="1" ht="26.25" customHeight="1" thickBot="1" x14ac:dyDescent="0.2">
      <c r="A124" s="807"/>
      <c r="B124" s="808"/>
      <c r="C124" s="802" t="s">
        <v>462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461</v>
      </c>
      <c r="AB124" s="767"/>
      <c r="AC124" s="767"/>
      <c r="AD124" s="767"/>
      <c r="AE124" s="768"/>
      <c r="AF124" s="769" t="s">
        <v>461</v>
      </c>
      <c r="AG124" s="767"/>
      <c r="AH124" s="767"/>
      <c r="AI124" s="767"/>
      <c r="AJ124" s="768"/>
      <c r="AK124" s="769" t="s">
        <v>131</v>
      </c>
      <c r="AL124" s="767"/>
      <c r="AM124" s="767"/>
      <c r="AN124" s="767"/>
      <c r="AO124" s="768"/>
      <c r="AP124" s="811" t="s">
        <v>461</v>
      </c>
      <c r="AQ124" s="812"/>
      <c r="AR124" s="812"/>
      <c r="AS124" s="812"/>
      <c r="AT124" s="813"/>
      <c r="AU124" s="814" t="s">
        <v>479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103.7</v>
      </c>
      <c r="BR124" s="818"/>
      <c r="BS124" s="818"/>
      <c r="BT124" s="818"/>
      <c r="BU124" s="818"/>
      <c r="BV124" s="818">
        <v>74.3</v>
      </c>
      <c r="BW124" s="818"/>
      <c r="BX124" s="818"/>
      <c r="BY124" s="818"/>
      <c r="BZ124" s="818"/>
      <c r="CA124" s="818">
        <v>70.3</v>
      </c>
      <c r="CB124" s="818"/>
      <c r="CC124" s="818"/>
      <c r="CD124" s="818"/>
      <c r="CE124" s="818"/>
      <c r="CF124" s="713"/>
      <c r="CG124" s="714"/>
      <c r="CH124" s="714"/>
      <c r="CI124" s="714"/>
      <c r="CJ124" s="849"/>
      <c r="CK124" s="857"/>
      <c r="CL124" s="857"/>
      <c r="CM124" s="857"/>
      <c r="CN124" s="857"/>
      <c r="CO124" s="858"/>
      <c r="CP124" s="822" t="s">
        <v>480</v>
      </c>
      <c r="CQ124" s="823"/>
      <c r="CR124" s="823"/>
      <c r="CS124" s="823"/>
      <c r="CT124" s="823"/>
      <c r="CU124" s="823"/>
      <c r="CV124" s="823"/>
      <c r="CW124" s="823"/>
      <c r="CX124" s="823"/>
      <c r="CY124" s="823"/>
      <c r="CZ124" s="823"/>
      <c r="DA124" s="823"/>
      <c r="DB124" s="823"/>
      <c r="DC124" s="823"/>
      <c r="DD124" s="823"/>
      <c r="DE124" s="823"/>
      <c r="DF124" s="824"/>
      <c r="DG124" s="750" t="s">
        <v>131</v>
      </c>
      <c r="DH124" s="751"/>
      <c r="DI124" s="751"/>
      <c r="DJ124" s="751"/>
      <c r="DK124" s="752"/>
      <c r="DL124" s="753" t="s">
        <v>439</v>
      </c>
      <c r="DM124" s="751"/>
      <c r="DN124" s="751"/>
      <c r="DO124" s="751"/>
      <c r="DP124" s="752"/>
      <c r="DQ124" s="753" t="s">
        <v>437</v>
      </c>
      <c r="DR124" s="751"/>
      <c r="DS124" s="751"/>
      <c r="DT124" s="751"/>
      <c r="DU124" s="752"/>
      <c r="DV124" s="835" t="s">
        <v>437</v>
      </c>
      <c r="DW124" s="836"/>
      <c r="DX124" s="836"/>
      <c r="DY124" s="836"/>
      <c r="DZ124" s="837"/>
    </row>
    <row r="125" spans="1:130" s="224" customFormat="1" ht="26.25" customHeight="1" x14ac:dyDescent="0.15">
      <c r="A125" s="807"/>
      <c r="B125" s="808"/>
      <c r="C125" s="802" t="s">
        <v>465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437</v>
      </c>
      <c r="AB125" s="767"/>
      <c r="AC125" s="767"/>
      <c r="AD125" s="767"/>
      <c r="AE125" s="768"/>
      <c r="AF125" s="769" t="s">
        <v>437</v>
      </c>
      <c r="AG125" s="767"/>
      <c r="AH125" s="767"/>
      <c r="AI125" s="767"/>
      <c r="AJ125" s="768"/>
      <c r="AK125" s="769" t="s">
        <v>437</v>
      </c>
      <c r="AL125" s="767"/>
      <c r="AM125" s="767"/>
      <c r="AN125" s="767"/>
      <c r="AO125" s="768"/>
      <c r="AP125" s="811" t="s">
        <v>437</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481</v>
      </c>
      <c r="CL125" s="839"/>
      <c r="CM125" s="839"/>
      <c r="CN125" s="839"/>
      <c r="CO125" s="840"/>
      <c r="CP125" s="847" t="s">
        <v>482</v>
      </c>
      <c r="CQ125" s="795"/>
      <c r="CR125" s="795"/>
      <c r="CS125" s="795"/>
      <c r="CT125" s="795"/>
      <c r="CU125" s="795"/>
      <c r="CV125" s="795"/>
      <c r="CW125" s="795"/>
      <c r="CX125" s="795"/>
      <c r="CY125" s="795"/>
      <c r="CZ125" s="795"/>
      <c r="DA125" s="795"/>
      <c r="DB125" s="795"/>
      <c r="DC125" s="795"/>
      <c r="DD125" s="795"/>
      <c r="DE125" s="795"/>
      <c r="DF125" s="796"/>
      <c r="DG125" s="848" t="s">
        <v>437</v>
      </c>
      <c r="DH125" s="829"/>
      <c r="DI125" s="829"/>
      <c r="DJ125" s="829"/>
      <c r="DK125" s="829"/>
      <c r="DL125" s="829" t="s">
        <v>437</v>
      </c>
      <c r="DM125" s="829"/>
      <c r="DN125" s="829"/>
      <c r="DO125" s="829"/>
      <c r="DP125" s="829"/>
      <c r="DQ125" s="829" t="s">
        <v>437</v>
      </c>
      <c r="DR125" s="829"/>
      <c r="DS125" s="829"/>
      <c r="DT125" s="829"/>
      <c r="DU125" s="829"/>
      <c r="DV125" s="830" t="s">
        <v>454</v>
      </c>
      <c r="DW125" s="830"/>
      <c r="DX125" s="830"/>
      <c r="DY125" s="830"/>
      <c r="DZ125" s="831"/>
    </row>
    <row r="126" spans="1:130" s="224" customFormat="1" ht="26.25" customHeight="1" thickBot="1" x14ac:dyDescent="0.2">
      <c r="A126" s="807"/>
      <c r="B126" s="808"/>
      <c r="C126" s="802" t="s">
        <v>467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439</v>
      </c>
      <c r="AB126" s="767"/>
      <c r="AC126" s="767"/>
      <c r="AD126" s="767"/>
      <c r="AE126" s="768"/>
      <c r="AF126" s="769" t="s">
        <v>437</v>
      </c>
      <c r="AG126" s="767"/>
      <c r="AH126" s="767"/>
      <c r="AI126" s="767"/>
      <c r="AJ126" s="768"/>
      <c r="AK126" s="769" t="s">
        <v>454</v>
      </c>
      <c r="AL126" s="767"/>
      <c r="AM126" s="767"/>
      <c r="AN126" s="767"/>
      <c r="AO126" s="768"/>
      <c r="AP126" s="811" t="s">
        <v>437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483</v>
      </c>
      <c r="CQ126" s="739"/>
      <c r="CR126" s="739"/>
      <c r="CS126" s="739"/>
      <c r="CT126" s="739"/>
      <c r="CU126" s="739"/>
      <c r="CV126" s="739"/>
      <c r="CW126" s="739"/>
      <c r="CX126" s="739"/>
      <c r="CY126" s="739"/>
      <c r="CZ126" s="739"/>
      <c r="DA126" s="739"/>
      <c r="DB126" s="739"/>
      <c r="DC126" s="739"/>
      <c r="DD126" s="739"/>
      <c r="DE126" s="739"/>
      <c r="DF126" s="740"/>
      <c r="DG126" s="803" t="s">
        <v>131</v>
      </c>
      <c r="DH126" s="804"/>
      <c r="DI126" s="804"/>
      <c r="DJ126" s="804"/>
      <c r="DK126" s="804"/>
      <c r="DL126" s="804" t="s">
        <v>437</v>
      </c>
      <c r="DM126" s="804"/>
      <c r="DN126" s="804"/>
      <c r="DO126" s="804"/>
      <c r="DP126" s="804"/>
      <c r="DQ126" s="804" t="s">
        <v>437</v>
      </c>
      <c r="DR126" s="804"/>
      <c r="DS126" s="804"/>
      <c r="DT126" s="804"/>
      <c r="DU126" s="804"/>
      <c r="DV126" s="781" t="s">
        <v>437</v>
      </c>
      <c r="DW126" s="781"/>
      <c r="DX126" s="781"/>
      <c r="DY126" s="781"/>
      <c r="DZ126" s="782"/>
    </row>
    <row r="127" spans="1:130" s="224" customFormat="1" ht="26.25" customHeight="1" x14ac:dyDescent="0.15">
      <c r="A127" s="809"/>
      <c r="B127" s="810"/>
      <c r="C127" s="825" t="s">
        <v>484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437</v>
      </c>
      <c r="AB127" s="767"/>
      <c r="AC127" s="767"/>
      <c r="AD127" s="767"/>
      <c r="AE127" s="768"/>
      <c r="AF127" s="769" t="s">
        <v>437</v>
      </c>
      <c r="AG127" s="767"/>
      <c r="AH127" s="767"/>
      <c r="AI127" s="767"/>
      <c r="AJ127" s="768"/>
      <c r="AK127" s="769" t="s">
        <v>437</v>
      </c>
      <c r="AL127" s="767"/>
      <c r="AM127" s="767"/>
      <c r="AN127" s="767"/>
      <c r="AO127" s="768"/>
      <c r="AP127" s="811" t="s">
        <v>437</v>
      </c>
      <c r="AQ127" s="812"/>
      <c r="AR127" s="812"/>
      <c r="AS127" s="812"/>
      <c r="AT127" s="813"/>
      <c r="AU127" s="226"/>
      <c r="AV127" s="226"/>
      <c r="AW127" s="226"/>
      <c r="AX127" s="828" t="s">
        <v>485</v>
      </c>
      <c r="AY127" s="799"/>
      <c r="AZ127" s="799"/>
      <c r="BA127" s="799"/>
      <c r="BB127" s="799"/>
      <c r="BC127" s="799"/>
      <c r="BD127" s="799"/>
      <c r="BE127" s="800"/>
      <c r="BF127" s="798" t="s">
        <v>486</v>
      </c>
      <c r="BG127" s="799"/>
      <c r="BH127" s="799"/>
      <c r="BI127" s="799"/>
      <c r="BJ127" s="799"/>
      <c r="BK127" s="799"/>
      <c r="BL127" s="800"/>
      <c r="BM127" s="798" t="s">
        <v>487</v>
      </c>
      <c r="BN127" s="799"/>
      <c r="BO127" s="799"/>
      <c r="BP127" s="799"/>
      <c r="BQ127" s="799"/>
      <c r="BR127" s="799"/>
      <c r="BS127" s="800"/>
      <c r="BT127" s="798" t="s">
        <v>488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489</v>
      </c>
      <c r="CQ127" s="739"/>
      <c r="CR127" s="739"/>
      <c r="CS127" s="739"/>
      <c r="CT127" s="739"/>
      <c r="CU127" s="739"/>
      <c r="CV127" s="739"/>
      <c r="CW127" s="739"/>
      <c r="CX127" s="739"/>
      <c r="CY127" s="739"/>
      <c r="CZ127" s="739"/>
      <c r="DA127" s="739"/>
      <c r="DB127" s="739"/>
      <c r="DC127" s="739"/>
      <c r="DD127" s="739"/>
      <c r="DE127" s="739"/>
      <c r="DF127" s="740"/>
      <c r="DG127" s="803" t="s">
        <v>454</v>
      </c>
      <c r="DH127" s="804"/>
      <c r="DI127" s="804"/>
      <c r="DJ127" s="804"/>
      <c r="DK127" s="804"/>
      <c r="DL127" s="804" t="s">
        <v>437</v>
      </c>
      <c r="DM127" s="804"/>
      <c r="DN127" s="804"/>
      <c r="DO127" s="804"/>
      <c r="DP127" s="804"/>
      <c r="DQ127" s="804" t="s">
        <v>454</v>
      </c>
      <c r="DR127" s="804"/>
      <c r="DS127" s="804"/>
      <c r="DT127" s="804"/>
      <c r="DU127" s="804"/>
      <c r="DV127" s="781" t="s">
        <v>437</v>
      </c>
      <c r="DW127" s="781"/>
      <c r="DX127" s="781"/>
      <c r="DY127" s="781"/>
      <c r="DZ127" s="782"/>
    </row>
    <row r="128" spans="1:130" s="224" customFormat="1" ht="26.25" customHeight="1" thickBot="1" x14ac:dyDescent="0.2">
      <c r="A128" s="783" t="s">
        <v>490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491</v>
      </c>
      <c r="X128" s="785"/>
      <c r="Y128" s="785"/>
      <c r="Z128" s="786"/>
      <c r="AA128" s="787">
        <v>61750</v>
      </c>
      <c r="AB128" s="788"/>
      <c r="AC128" s="788"/>
      <c r="AD128" s="788"/>
      <c r="AE128" s="789"/>
      <c r="AF128" s="790">
        <v>77299</v>
      </c>
      <c r="AG128" s="788"/>
      <c r="AH128" s="788"/>
      <c r="AI128" s="788"/>
      <c r="AJ128" s="789"/>
      <c r="AK128" s="790">
        <v>68227</v>
      </c>
      <c r="AL128" s="788"/>
      <c r="AM128" s="788"/>
      <c r="AN128" s="788"/>
      <c r="AO128" s="789"/>
      <c r="AP128" s="791"/>
      <c r="AQ128" s="792"/>
      <c r="AR128" s="792"/>
      <c r="AS128" s="792"/>
      <c r="AT128" s="793"/>
      <c r="AU128" s="226"/>
      <c r="AV128" s="226"/>
      <c r="AW128" s="226"/>
      <c r="AX128" s="794" t="s">
        <v>492</v>
      </c>
      <c r="AY128" s="795"/>
      <c r="AZ128" s="795"/>
      <c r="BA128" s="795"/>
      <c r="BB128" s="795"/>
      <c r="BC128" s="795"/>
      <c r="BD128" s="795"/>
      <c r="BE128" s="796"/>
      <c r="BF128" s="773" t="s">
        <v>439</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493</v>
      </c>
      <c r="CQ128" s="717"/>
      <c r="CR128" s="717"/>
      <c r="CS128" s="717"/>
      <c r="CT128" s="717"/>
      <c r="CU128" s="717"/>
      <c r="CV128" s="717"/>
      <c r="CW128" s="717"/>
      <c r="CX128" s="717"/>
      <c r="CY128" s="717"/>
      <c r="CZ128" s="717"/>
      <c r="DA128" s="717"/>
      <c r="DB128" s="717"/>
      <c r="DC128" s="717"/>
      <c r="DD128" s="717"/>
      <c r="DE128" s="717"/>
      <c r="DF128" s="718"/>
      <c r="DG128" s="777" t="s">
        <v>439</v>
      </c>
      <c r="DH128" s="778"/>
      <c r="DI128" s="778"/>
      <c r="DJ128" s="778"/>
      <c r="DK128" s="778"/>
      <c r="DL128" s="778" t="s">
        <v>439</v>
      </c>
      <c r="DM128" s="778"/>
      <c r="DN128" s="778"/>
      <c r="DO128" s="778"/>
      <c r="DP128" s="778"/>
      <c r="DQ128" s="778" t="s">
        <v>439</v>
      </c>
      <c r="DR128" s="778"/>
      <c r="DS128" s="778"/>
      <c r="DT128" s="778"/>
      <c r="DU128" s="778"/>
      <c r="DV128" s="779" t="s">
        <v>439</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494</v>
      </c>
      <c r="X129" s="764"/>
      <c r="Y129" s="764"/>
      <c r="Z129" s="765"/>
      <c r="AA129" s="766">
        <v>2901294</v>
      </c>
      <c r="AB129" s="767"/>
      <c r="AC129" s="767"/>
      <c r="AD129" s="767"/>
      <c r="AE129" s="768"/>
      <c r="AF129" s="769">
        <v>3348342</v>
      </c>
      <c r="AG129" s="767"/>
      <c r="AH129" s="767"/>
      <c r="AI129" s="767"/>
      <c r="AJ129" s="768"/>
      <c r="AK129" s="769">
        <v>3300633</v>
      </c>
      <c r="AL129" s="767"/>
      <c r="AM129" s="767"/>
      <c r="AN129" s="767"/>
      <c r="AO129" s="768"/>
      <c r="AP129" s="770"/>
      <c r="AQ129" s="771"/>
      <c r="AR129" s="771"/>
      <c r="AS129" s="771"/>
      <c r="AT129" s="772"/>
      <c r="AU129" s="227"/>
      <c r="AV129" s="227"/>
      <c r="AW129" s="227"/>
      <c r="AX129" s="738" t="s">
        <v>495</v>
      </c>
      <c r="AY129" s="739"/>
      <c r="AZ129" s="739"/>
      <c r="BA129" s="739"/>
      <c r="BB129" s="739"/>
      <c r="BC129" s="739"/>
      <c r="BD129" s="739"/>
      <c r="BE129" s="740"/>
      <c r="BF129" s="757" t="s">
        <v>496</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498</v>
      </c>
      <c r="X130" s="764"/>
      <c r="Y130" s="764"/>
      <c r="Z130" s="765"/>
      <c r="AA130" s="766">
        <v>935977</v>
      </c>
      <c r="AB130" s="767"/>
      <c r="AC130" s="767"/>
      <c r="AD130" s="767"/>
      <c r="AE130" s="768"/>
      <c r="AF130" s="769">
        <v>1173446</v>
      </c>
      <c r="AG130" s="767"/>
      <c r="AH130" s="767"/>
      <c r="AI130" s="767"/>
      <c r="AJ130" s="768"/>
      <c r="AK130" s="769">
        <v>1216526</v>
      </c>
      <c r="AL130" s="767"/>
      <c r="AM130" s="767"/>
      <c r="AN130" s="767"/>
      <c r="AO130" s="768"/>
      <c r="AP130" s="770"/>
      <c r="AQ130" s="771"/>
      <c r="AR130" s="771"/>
      <c r="AS130" s="771"/>
      <c r="AT130" s="772"/>
      <c r="AU130" s="227"/>
      <c r="AV130" s="227"/>
      <c r="AW130" s="227"/>
      <c r="AX130" s="738" t="s">
        <v>499</v>
      </c>
      <c r="AY130" s="739"/>
      <c r="AZ130" s="739"/>
      <c r="BA130" s="739"/>
      <c r="BB130" s="739"/>
      <c r="BC130" s="739"/>
      <c r="BD130" s="739"/>
      <c r="BE130" s="740"/>
      <c r="BF130" s="741">
        <v>11.9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500</v>
      </c>
      <c r="X131" s="748"/>
      <c r="Y131" s="748"/>
      <c r="Z131" s="749"/>
      <c r="AA131" s="750">
        <v>1965317</v>
      </c>
      <c r="AB131" s="751"/>
      <c r="AC131" s="751"/>
      <c r="AD131" s="751"/>
      <c r="AE131" s="752"/>
      <c r="AF131" s="753">
        <v>2174896</v>
      </c>
      <c r="AG131" s="751"/>
      <c r="AH131" s="751"/>
      <c r="AI131" s="751"/>
      <c r="AJ131" s="752"/>
      <c r="AK131" s="753">
        <v>2084107</v>
      </c>
      <c r="AL131" s="751"/>
      <c r="AM131" s="751"/>
      <c r="AN131" s="751"/>
      <c r="AO131" s="752"/>
      <c r="AP131" s="754"/>
      <c r="AQ131" s="755"/>
      <c r="AR131" s="755"/>
      <c r="AS131" s="755"/>
      <c r="AT131" s="756"/>
      <c r="AU131" s="227"/>
      <c r="AV131" s="227"/>
      <c r="AW131" s="227"/>
      <c r="AX131" s="716" t="s">
        <v>501</v>
      </c>
      <c r="AY131" s="717"/>
      <c r="AZ131" s="717"/>
      <c r="BA131" s="717"/>
      <c r="BB131" s="717"/>
      <c r="BC131" s="717"/>
      <c r="BD131" s="717"/>
      <c r="BE131" s="718"/>
      <c r="BF131" s="719">
        <v>70.3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503</v>
      </c>
      <c r="W132" s="729"/>
      <c r="X132" s="729"/>
      <c r="Y132" s="729"/>
      <c r="Z132" s="730"/>
      <c r="AA132" s="731">
        <v>11.29018881</v>
      </c>
      <c r="AB132" s="732"/>
      <c r="AC132" s="732"/>
      <c r="AD132" s="732"/>
      <c r="AE132" s="733"/>
      <c r="AF132" s="734">
        <v>11.54262089</v>
      </c>
      <c r="AG132" s="732"/>
      <c r="AH132" s="732"/>
      <c r="AI132" s="732"/>
      <c r="AJ132" s="733"/>
      <c r="AK132" s="734">
        <v>13.07120988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504</v>
      </c>
      <c r="W133" s="708"/>
      <c r="X133" s="708"/>
      <c r="Y133" s="708"/>
      <c r="Z133" s="709"/>
      <c r="AA133" s="710">
        <v>13</v>
      </c>
      <c r="AB133" s="711"/>
      <c r="AC133" s="711"/>
      <c r="AD133" s="711"/>
      <c r="AE133" s="712"/>
      <c r="AF133" s="710">
        <v>12.7</v>
      </c>
      <c r="AG133" s="711"/>
      <c r="AH133" s="711"/>
      <c r="AI133" s="711"/>
      <c r="AJ133" s="712"/>
      <c r="AK133" s="710">
        <v>11.9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XWA2Omon4yUNHzIdGGy6gXFmSpWwy7ABby3LXV3hNWYA+5I4iAIQpHDzkEjlc4ya2YVQBapUBqfZ66G+F8Vpw==" saltValue="8s95DmnM/ilfNGDEJnGa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70" zoomScaleNormal="85" zoomScaleSheetLayoutView="70" workbookViewId="0">
      <selection activeCell="DC75" sqref="DC7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SemsqLdkgZS//k1PBrdZtyT6QztRblSocezJhvF1kpFHq2vcn7AxFYDGlydgKHW3heQyWrUiawn4hgh3sz7mQ==" saltValue="dtoCZBt9llvhsKjx3/+k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acKQwdcL13se97p4g81NZV8Nywnsz4ePNuPZ3U65CVWyfC7R3Z9Hdc7lVBkq4kUB4pOriYfqchVuFEk9aQ1Xw==" saltValue="+G3buFtxmQx35ycU7ULlx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507</v>
      </c>
      <c r="AL6" s="260"/>
      <c r="AM6" s="260"/>
      <c r="AN6" s="260"/>
    </row>
    <row r="7" spans="1:46" ht="13.5" customHeight="1" x14ac:dyDescent="0.15">
      <c r="A7" s="259"/>
      <c r="AK7" s="262"/>
      <c r="AL7" s="263"/>
      <c r="AM7" s="263"/>
      <c r="AN7" s="264"/>
      <c r="AO7" s="1105" t="s">
        <v>508</v>
      </c>
      <c r="AP7" s="265"/>
      <c r="AQ7" s="266" t="s">
        <v>509</v>
      </c>
      <c r="AR7" s="267"/>
    </row>
    <row r="8" spans="1:46" x14ac:dyDescent="0.15">
      <c r="A8" s="259"/>
      <c r="AK8" s="268"/>
      <c r="AL8" s="269"/>
      <c r="AM8" s="269"/>
      <c r="AN8" s="270"/>
      <c r="AO8" s="1106"/>
      <c r="AP8" s="271" t="s">
        <v>510</v>
      </c>
      <c r="AQ8" s="272" t="s">
        <v>511</v>
      </c>
      <c r="AR8" s="273" t="s">
        <v>512</v>
      </c>
    </row>
    <row r="9" spans="1:46" x14ac:dyDescent="0.15">
      <c r="A9" s="259"/>
      <c r="AK9" s="1117" t="s">
        <v>513</v>
      </c>
      <c r="AL9" s="1118"/>
      <c r="AM9" s="1118"/>
      <c r="AN9" s="1119"/>
      <c r="AO9" s="274">
        <v>638048</v>
      </c>
      <c r="AP9" s="274">
        <v>244838</v>
      </c>
      <c r="AQ9" s="275">
        <v>255467</v>
      </c>
      <c r="AR9" s="276">
        <v>-4.2</v>
      </c>
    </row>
    <row r="10" spans="1:46" ht="13.5" customHeight="1" x14ac:dyDescent="0.15">
      <c r="A10" s="259"/>
      <c r="AK10" s="1117" t="s">
        <v>514</v>
      </c>
      <c r="AL10" s="1118"/>
      <c r="AM10" s="1118"/>
      <c r="AN10" s="1119"/>
      <c r="AO10" s="277">
        <v>122411</v>
      </c>
      <c r="AP10" s="277">
        <v>46973</v>
      </c>
      <c r="AQ10" s="278">
        <v>29275</v>
      </c>
      <c r="AR10" s="279">
        <v>60.5</v>
      </c>
    </row>
    <row r="11" spans="1:46" ht="13.5" customHeight="1" x14ac:dyDescent="0.15">
      <c r="A11" s="259"/>
      <c r="AK11" s="1117" t="s">
        <v>515</v>
      </c>
      <c r="AL11" s="1118"/>
      <c r="AM11" s="1118"/>
      <c r="AN11" s="1119"/>
      <c r="AO11" s="277" t="s">
        <v>516</v>
      </c>
      <c r="AP11" s="277" t="s">
        <v>516</v>
      </c>
      <c r="AQ11" s="278">
        <v>3959</v>
      </c>
      <c r="AR11" s="279" t="s">
        <v>516</v>
      </c>
    </row>
    <row r="12" spans="1:46" ht="13.5" customHeight="1" x14ac:dyDescent="0.15">
      <c r="A12" s="259"/>
      <c r="AK12" s="1117" t="s">
        <v>517</v>
      </c>
      <c r="AL12" s="1118"/>
      <c r="AM12" s="1118"/>
      <c r="AN12" s="1119"/>
      <c r="AO12" s="277" t="s">
        <v>516</v>
      </c>
      <c r="AP12" s="277" t="s">
        <v>516</v>
      </c>
      <c r="AQ12" s="278" t="s">
        <v>516</v>
      </c>
      <c r="AR12" s="279" t="s">
        <v>516</v>
      </c>
    </row>
    <row r="13" spans="1:46" ht="13.5" customHeight="1" x14ac:dyDescent="0.15">
      <c r="A13" s="259"/>
      <c r="AK13" s="1117" t="s">
        <v>518</v>
      </c>
      <c r="AL13" s="1118"/>
      <c r="AM13" s="1118"/>
      <c r="AN13" s="1119"/>
      <c r="AO13" s="277">
        <v>11333</v>
      </c>
      <c r="AP13" s="277">
        <v>4349</v>
      </c>
      <c r="AQ13" s="278">
        <v>9349</v>
      </c>
      <c r="AR13" s="279">
        <v>-53.5</v>
      </c>
    </row>
    <row r="14" spans="1:46" ht="13.5" customHeight="1" x14ac:dyDescent="0.15">
      <c r="A14" s="259"/>
      <c r="AK14" s="1117" t="s">
        <v>519</v>
      </c>
      <c r="AL14" s="1118"/>
      <c r="AM14" s="1118"/>
      <c r="AN14" s="1119"/>
      <c r="AO14" s="277">
        <v>8804</v>
      </c>
      <c r="AP14" s="277">
        <v>3378</v>
      </c>
      <c r="AQ14" s="278">
        <v>4659</v>
      </c>
      <c r="AR14" s="279">
        <v>-27.5</v>
      </c>
    </row>
    <row r="15" spans="1:46" ht="13.5" customHeight="1" x14ac:dyDescent="0.15">
      <c r="A15" s="259"/>
      <c r="AK15" s="1120" t="s">
        <v>520</v>
      </c>
      <c r="AL15" s="1121"/>
      <c r="AM15" s="1121"/>
      <c r="AN15" s="1122"/>
      <c r="AO15" s="277">
        <v>-55553</v>
      </c>
      <c r="AP15" s="277">
        <v>-21317</v>
      </c>
      <c r="AQ15" s="278">
        <v>-18111</v>
      </c>
      <c r="AR15" s="279">
        <v>17.7</v>
      </c>
    </row>
    <row r="16" spans="1:46" x14ac:dyDescent="0.15">
      <c r="A16" s="259"/>
      <c r="AK16" s="1120" t="s">
        <v>188</v>
      </c>
      <c r="AL16" s="1121"/>
      <c r="AM16" s="1121"/>
      <c r="AN16" s="1122"/>
      <c r="AO16" s="277">
        <v>725043</v>
      </c>
      <c r="AP16" s="277">
        <v>278221</v>
      </c>
      <c r="AQ16" s="278">
        <v>284598</v>
      </c>
      <c r="AR16" s="279">
        <v>-2.2000000000000002</v>
      </c>
    </row>
    <row r="17" spans="1:46" x14ac:dyDescent="0.15">
      <c r="A17" s="259"/>
    </row>
    <row r="18" spans="1:46" x14ac:dyDescent="0.15">
      <c r="A18" s="259"/>
      <c r="AQ18" s="280"/>
      <c r="AR18" s="280"/>
    </row>
    <row r="19" spans="1:46" x14ac:dyDescent="0.15">
      <c r="A19" s="259"/>
      <c r="AK19" s="255" t="s">
        <v>521</v>
      </c>
    </row>
    <row r="20" spans="1:46" x14ac:dyDescent="0.15">
      <c r="A20" s="259"/>
      <c r="AK20" s="281"/>
      <c r="AL20" s="282"/>
      <c r="AM20" s="282"/>
      <c r="AN20" s="283"/>
      <c r="AO20" s="284" t="s">
        <v>522</v>
      </c>
      <c r="AP20" s="285" t="s">
        <v>523</v>
      </c>
      <c r="AQ20" s="286" t="s">
        <v>524</v>
      </c>
      <c r="AR20" s="287"/>
    </row>
    <row r="21" spans="1:46" s="260" customFormat="1" x14ac:dyDescent="0.15">
      <c r="A21" s="288"/>
      <c r="AK21" s="1123" t="s">
        <v>525</v>
      </c>
      <c r="AL21" s="1124"/>
      <c r="AM21" s="1124"/>
      <c r="AN21" s="1125"/>
      <c r="AO21" s="289">
        <v>27.63</v>
      </c>
      <c r="AP21" s="290">
        <v>25.07</v>
      </c>
      <c r="AQ21" s="291">
        <v>2.56</v>
      </c>
      <c r="AS21" s="292"/>
      <c r="AT21" s="288"/>
    </row>
    <row r="22" spans="1:46" s="260" customFormat="1" x14ac:dyDescent="0.15">
      <c r="A22" s="288"/>
      <c r="AK22" s="1123" t="s">
        <v>526</v>
      </c>
      <c r="AL22" s="1124"/>
      <c r="AM22" s="1124"/>
      <c r="AN22" s="1125"/>
      <c r="AO22" s="293">
        <v>97.7</v>
      </c>
      <c r="AP22" s="294">
        <v>94.5</v>
      </c>
      <c r="AQ22" s="295">
        <v>3.2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529</v>
      </c>
      <c r="AL29" s="260"/>
      <c r="AM29" s="260"/>
      <c r="AN29" s="260"/>
      <c r="AS29" s="302"/>
    </row>
    <row r="30" spans="1:46" ht="13.5" customHeight="1" x14ac:dyDescent="0.15">
      <c r="A30" s="259"/>
      <c r="AK30" s="262"/>
      <c r="AL30" s="263"/>
      <c r="AM30" s="263"/>
      <c r="AN30" s="264"/>
      <c r="AO30" s="1105" t="s">
        <v>508</v>
      </c>
      <c r="AP30" s="265"/>
      <c r="AQ30" s="266" t="s">
        <v>509</v>
      </c>
      <c r="AR30" s="267"/>
    </row>
    <row r="31" spans="1:46" x14ac:dyDescent="0.15">
      <c r="A31" s="259"/>
      <c r="AK31" s="268"/>
      <c r="AL31" s="269"/>
      <c r="AM31" s="269"/>
      <c r="AN31" s="270"/>
      <c r="AO31" s="1106"/>
      <c r="AP31" s="271" t="s">
        <v>510</v>
      </c>
      <c r="AQ31" s="272" t="s">
        <v>511</v>
      </c>
      <c r="AR31" s="273" t="s">
        <v>512</v>
      </c>
    </row>
    <row r="32" spans="1:46" ht="27" customHeight="1" x14ac:dyDescent="0.15">
      <c r="A32" s="259"/>
      <c r="AK32" s="1107" t="s">
        <v>530</v>
      </c>
      <c r="AL32" s="1108"/>
      <c r="AM32" s="1108"/>
      <c r="AN32" s="1109"/>
      <c r="AO32" s="303">
        <v>1396827</v>
      </c>
      <c r="AP32" s="303">
        <v>536004</v>
      </c>
      <c r="AQ32" s="304">
        <v>156764</v>
      </c>
      <c r="AR32" s="305">
        <v>241.9</v>
      </c>
    </row>
    <row r="33" spans="1:46" ht="13.5" customHeight="1" x14ac:dyDescent="0.15">
      <c r="A33" s="259"/>
      <c r="AK33" s="1107" t="s">
        <v>531</v>
      </c>
      <c r="AL33" s="1108"/>
      <c r="AM33" s="1108"/>
      <c r="AN33" s="1109"/>
      <c r="AO33" s="303" t="s">
        <v>516</v>
      </c>
      <c r="AP33" s="303" t="s">
        <v>516</v>
      </c>
      <c r="AQ33" s="304" t="s">
        <v>516</v>
      </c>
      <c r="AR33" s="305" t="s">
        <v>516</v>
      </c>
    </row>
    <row r="34" spans="1:46" ht="27" customHeight="1" x14ac:dyDescent="0.15">
      <c r="A34" s="259"/>
      <c r="AK34" s="1107" t="s">
        <v>532</v>
      </c>
      <c r="AL34" s="1108"/>
      <c r="AM34" s="1108"/>
      <c r="AN34" s="1109"/>
      <c r="AO34" s="303" t="s">
        <v>516</v>
      </c>
      <c r="AP34" s="303" t="s">
        <v>516</v>
      </c>
      <c r="AQ34" s="304" t="s">
        <v>516</v>
      </c>
      <c r="AR34" s="305" t="s">
        <v>516</v>
      </c>
    </row>
    <row r="35" spans="1:46" ht="27" customHeight="1" x14ac:dyDescent="0.15">
      <c r="A35" s="259"/>
      <c r="AK35" s="1107" t="s">
        <v>533</v>
      </c>
      <c r="AL35" s="1108"/>
      <c r="AM35" s="1108"/>
      <c r="AN35" s="1109"/>
      <c r="AO35" s="303">
        <v>128742</v>
      </c>
      <c r="AP35" s="303">
        <v>49402</v>
      </c>
      <c r="AQ35" s="304">
        <v>30923</v>
      </c>
      <c r="AR35" s="305">
        <v>59.8</v>
      </c>
    </row>
    <row r="36" spans="1:46" ht="27" customHeight="1" x14ac:dyDescent="0.15">
      <c r="A36" s="259"/>
      <c r="AK36" s="1107" t="s">
        <v>534</v>
      </c>
      <c r="AL36" s="1108"/>
      <c r="AM36" s="1108"/>
      <c r="AN36" s="1109"/>
      <c r="AO36" s="303">
        <v>31528</v>
      </c>
      <c r="AP36" s="303">
        <v>12098</v>
      </c>
      <c r="AQ36" s="304">
        <v>4657</v>
      </c>
      <c r="AR36" s="305">
        <v>159.80000000000001</v>
      </c>
    </row>
    <row r="37" spans="1:46" ht="13.5" customHeight="1" x14ac:dyDescent="0.15">
      <c r="A37" s="259"/>
      <c r="AK37" s="1107" t="s">
        <v>535</v>
      </c>
      <c r="AL37" s="1108"/>
      <c r="AM37" s="1108"/>
      <c r="AN37" s="1109"/>
      <c r="AO37" s="303" t="s">
        <v>516</v>
      </c>
      <c r="AP37" s="303" t="s">
        <v>516</v>
      </c>
      <c r="AQ37" s="304">
        <v>888</v>
      </c>
      <c r="AR37" s="305" t="s">
        <v>516</v>
      </c>
    </row>
    <row r="38" spans="1:46" ht="27" customHeight="1" x14ac:dyDescent="0.15">
      <c r="A38" s="259"/>
      <c r="AK38" s="1110" t="s">
        <v>536</v>
      </c>
      <c r="AL38" s="1111"/>
      <c r="AM38" s="1111"/>
      <c r="AN38" s="1112"/>
      <c r="AO38" s="306">
        <v>74</v>
      </c>
      <c r="AP38" s="306">
        <v>28</v>
      </c>
      <c r="AQ38" s="307">
        <v>21</v>
      </c>
      <c r="AR38" s="295">
        <v>33.299999999999997</v>
      </c>
      <c r="AS38" s="302"/>
    </row>
    <row r="39" spans="1:46" x14ac:dyDescent="0.15">
      <c r="A39" s="259"/>
      <c r="AK39" s="1110" t="s">
        <v>537</v>
      </c>
      <c r="AL39" s="1111"/>
      <c r="AM39" s="1111"/>
      <c r="AN39" s="1112"/>
      <c r="AO39" s="303">
        <v>-68227</v>
      </c>
      <c r="AP39" s="303">
        <v>-26181</v>
      </c>
      <c r="AQ39" s="304">
        <v>-6724</v>
      </c>
      <c r="AR39" s="305">
        <v>289.39999999999998</v>
      </c>
      <c r="AS39" s="302"/>
    </row>
    <row r="40" spans="1:46" ht="27" customHeight="1" x14ac:dyDescent="0.15">
      <c r="A40" s="259"/>
      <c r="AK40" s="1107" t="s">
        <v>538</v>
      </c>
      <c r="AL40" s="1108"/>
      <c r="AM40" s="1108"/>
      <c r="AN40" s="1109"/>
      <c r="AO40" s="303">
        <v>-1216526</v>
      </c>
      <c r="AP40" s="303">
        <v>-466817</v>
      </c>
      <c r="AQ40" s="304">
        <v>-136123</v>
      </c>
      <c r="AR40" s="305">
        <v>242.9</v>
      </c>
      <c r="AS40" s="302"/>
    </row>
    <row r="41" spans="1:46" x14ac:dyDescent="0.15">
      <c r="A41" s="259"/>
      <c r="AK41" s="1113" t="s">
        <v>299</v>
      </c>
      <c r="AL41" s="1114"/>
      <c r="AM41" s="1114"/>
      <c r="AN41" s="1115"/>
      <c r="AO41" s="303">
        <v>272418</v>
      </c>
      <c r="AP41" s="303">
        <v>104535</v>
      </c>
      <c r="AQ41" s="304">
        <v>50405</v>
      </c>
      <c r="AR41" s="305">
        <v>107.4</v>
      </c>
      <c r="AS41" s="302"/>
    </row>
    <row r="42" spans="1:46" x14ac:dyDescent="0.15">
      <c r="A42" s="259"/>
      <c r="AK42" s="308" t="s">
        <v>539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540</v>
      </c>
    </row>
    <row r="48" spans="1:46" x14ac:dyDescent="0.15">
      <c r="A48" s="259"/>
      <c r="AK48" s="313" t="s">
        <v>541</v>
      </c>
      <c r="AL48" s="313"/>
      <c r="AM48" s="313"/>
      <c r="AN48" s="313"/>
      <c r="AO48" s="313"/>
      <c r="AP48" s="313"/>
      <c r="AQ48" s="314"/>
      <c r="AR48" s="313"/>
    </row>
    <row r="49" spans="1:44" ht="13.5" customHeight="1" x14ac:dyDescent="0.15">
      <c r="A49" s="259"/>
      <c r="AK49" s="315"/>
      <c r="AL49" s="316"/>
      <c r="AM49" s="1100" t="s">
        <v>508</v>
      </c>
      <c r="AN49" s="1102" t="s">
        <v>542</v>
      </c>
      <c r="AO49" s="1103"/>
      <c r="AP49" s="1103"/>
      <c r="AQ49" s="1103"/>
      <c r="AR49" s="1104"/>
    </row>
    <row r="50" spans="1:44" x14ac:dyDescent="0.15">
      <c r="A50" s="259"/>
      <c r="AK50" s="317"/>
      <c r="AL50" s="318"/>
      <c r="AM50" s="1101"/>
      <c r="AN50" s="319" t="s">
        <v>543</v>
      </c>
      <c r="AO50" s="320" t="s">
        <v>544</v>
      </c>
      <c r="AP50" s="321" t="s">
        <v>545</v>
      </c>
      <c r="AQ50" s="322" t="s">
        <v>546</v>
      </c>
      <c r="AR50" s="323" t="s">
        <v>547</v>
      </c>
    </row>
    <row r="51" spans="1:44" x14ac:dyDescent="0.15">
      <c r="A51" s="259"/>
      <c r="AK51" s="315" t="s">
        <v>548</v>
      </c>
      <c r="AL51" s="316"/>
      <c r="AM51" s="324">
        <v>1524964</v>
      </c>
      <c r="AN51" s="325">
        <v>535075</v>
      </c>
      <c r="AO51" s="326">
        <v>-47.4</v>
      </c>
      <c r="AP51" s="327">
        <v>289738</v>
      </c>
      <c r="AQ51" s="328">
        <v>-8.6999999999999993</v>
      </c>
      <c r="AR51" s="329">
        <v>-38.700000000000003</v>
      </c>
    </row>
    <row r="52" spans="1:44" x14ac:dyDescent="0.15">
      <c r="A52" s="259"/>
      <c r="AK52" s="330"/>
      <c r="AL52" s="331" t="s">
        <v>549</v>
      </c>
      <c r="AM52" s="332">
        <v>1063102</v>
      </c>
      <c r="AN52" s="333">
        <v>373018</v>
      </c>
      <c r="AO52" s="334">
        <v>-15.5</v>
      </c>
      <c r="AP52" s="335">
        <v>156238</v>
      </c>
      <c r="AQ52" s="336">
        <v>-4.9000000000000004</v>
      </c>
      <c r="AR52" s="337">
        <v>-10.6</v>
      </c>
    </row>
    <row r="53" spans="1:44" x14ac:dyDescent="0.15">
      <c r="A53" s="259"/>
      <c r="AK53" s="315" t="s">
        <v>550</v>
      </c>
      <c r="AL53" s="316"/>
      <c r="AM53" s="324">
        <v>1352216</v>
      </c>
      <c r="AN53" s="325">
        <v>484665</v>
      </c>
      <c r="AO53" s="326">
        <v>-9.4</v>
      </c>
      <c r="AP53" s="327">
        <v>316937</v>
      </c>
      <c r="AQ53" s="328">
        <v>9.4</v>
      </c>
      <c r="AR53" s="329">
        <v>-18.8</v>
      </c>
    </row>
    <row r="54" spans="1:44" x14ac:dyDescent="0.15">
      <c r="A54" s="259"/>
      <c r="AK54" s="330"/>
      <c r="AL54" s="331" t="s">
        <v>549</v>
      </c>
      <c r="AM54" s="332">
        <v>772048</v>
      </c>
      <c r="AN54" s="333">
        <v>276720</v>
      </c>
      <c r="AO54" s="334">
        <v>-25.8</v>
      </c>
      <c r="AP54" s="335">
        <v>199150</v>
      </c>
      <c r="AQ54" s="336">
        <v>27.5</v>
      </c>
      <c r="AR54" s="337">
        <v>-53.3</v>
      </c>
    </row>
    <row r="55" spans="1:44" x14ac:dyDescent="0.15">
      <c r="A55" s="259"/>
      <c r="AK55" s="315" t="s">
        <v>551</v>
      </c>
      <c r="AL55" s="316"/>
      <c r="AM55" s="324">
        <v>2019087</v>
      </c>
      <c r="AN55" s="325">
        <v>735551</v>
      </c>
      <c r="AO55" s="326">
        <v>51.8</v>
      </c>
      <c r="AP55" s="327">
        <v>332350</v>
      </c>
      <c r="AQ55" s="328">
        <v>4.9000000000000004</v>
      </c>
      <c r="AR55" s="329">
        <v>46.9</v>
      </c>
    </row>
    <row r="56" spans="1:44" x14ac:dyDescent="0.15">
      <c r="A56" s="259"/>
      <c r="AK56" s="330"/>
      <c r="AL56" s="331" t="s">
        <v>549</v>
      </c>
      <c r="AM56" s="332">
        <v>1700075</v>
      </c>
      <c r="AN56" s="333">
        <v>619335</v>
      </c>
      <c r="AO56" s="334">
        <v>123.8</v>
      </c>
      <c r="AP56" s="335">
        <v>200453</v>
      </c>
      <c r="AQ56" s="336">
        <v>0.7</v>
      </c>
      <c r="AR56" s="337">
        <v>123.1</v>
      </c>
    </row>
    <row r="57" spans="1:44" x14ac:dyDescent="0.15">
      <c r="A57" s="259"/>
      <c r="AK57" s="315" t="s">
        <v>552</v>
      </c>
      <c r="AL57" s="316"/>
      <c r="AM57" s="324">
        <v>1160546</v>
      </c>
      <c r="AN57" s="325">
        <v>434987</v>
      </c>
      <c r="AO57" s="326">
        <v>-40.9</v>
      </c>
      <c r="AP57" s="327">
        <v>362690</v>
      </c>
      <c r="AQ57" s="328">
        <v>9.1</v>
      </c>
      <c r="AR57" s="329">
        <v>-50</v>
      </c>
    </row>
    <row r="58" spans="1:44" x14ac:dyDescent="0.15">
      <c r="A58" s="259"/>
      <c r="AK58" s="330"/>
      <c r="AL58" s="331" t="s">
        <v>549</v>
      </c>
      <c r="AM58" s="332">
        <v>564408</v>
      </c>
      <c r="AN58" s="333">
        <v>211547</v>
      </c>
      <c r="AO58" s="334">
        <v>-65.8</v>
      </c>
      <c r="AP58" s="335">
        <v>172580</v>
      </c>
      <c r="AQ58" s="336">
        <v>-13.9</v>
      </c>
      <c r="AR58" s="337">
        <v>-51.9</v>
      </c>
    </row>
    <row r="59" spans="1:44" x14ac:dyDescent="0.15">
      <c r="A59" s="259"/>
      <c r="AK59" s="315" t="s">
        <v>553</v>
      </c>
      <c r="AL59" s="316"/>
      <c r="AM59" s="324">
        <v>624298</v>
      </c>
      <c r="AN59" s="325">
        <v>239562</v>
      </c>
      <c r="AO59" s="326">
        <v>-44.9</v>
      </c>
      <c r="AP59" s="327">
        <v>296093</v>
      </c>
      <c r="AQ59" s="328">
        <v>-18.399999999999999</v>
      </c>
      <c r="AR59" s="329">
        <v>-26.5</v>
      </c>
    </row>
    <row r="60" spans="1:44" x14ac:dyDescent="0.15">
      <c r="A60" s="259"/>
      <c r="AK60" s="330"/>
      <c r="AL60" s="331" t="s">
        <v>549</v>
      </c>
      <c r="AM60" s="332">
        <v>222842</v>
      </c>
      <c r="AN60" s="333">
        <v>85511</v>
      </c>
      <c r="AO60" s="334">
        <v>-59.6</v>
      </c>
      <c r="AP60" s="335">
        <v>140545</v>
      </c>
      <c r="AQ60" s="336">
        <v>-18.600000000000001</v>
      </c>
      <c r="AR60" s="337">
        <v>-41</v>
      </c>
    </row>
    <row r="61" spans="1:44" x14ac:dyDescent="0.15">
      <c r="A61" s="259"/>
      <c r="AK61" s="315" t="s">
        <v>554</v>
      </c>
      <c r="AL61" s="338"/>
      <c r="AM61" s="324">
        <v>1336222</v>
      </c>
      <c r="AN61" s="325">
        <v>485968</v>
      </c>
      <c r="AO61" s="326">
        <v>-18.2</v>
      </c>
      <c r="AP61" s="327">
        <v>319562</v>
      </c>
      <c r="AQ61" s="339">
        <v>-0.7</v>
      </c>
      <c r="AR61" s="329">
        <v>-17.5</v>
      </c>
    </row>
    <row r="62" spans="1:44" x14ac:dyDescent="0.15">
      <c r="A62" s="259"/>
      <c r="AK62" s="330"/>
      <c r="AL62" s="331" t="s">
        <v>549</v>
      </c>
      <c r="AM62" s="332">
        <v>864495</v>
      </c>
      <c r="AN62" s="333">
        <v>313226</v>
      </c>
      <c r="AO62" s="334">
        <v>-8.6</v>
      </c>
      <c r="AP62" s="335">
        <v>173793</v>
      </c>
      <c r="AQ62" s="336">
        <v>-1.8</v>
      </c>
      <c r="AR62" s="337">
        <v>-6.8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c6XgMUCo2nzwF8cYf5HpC4wYWTd+8lTIClhcdm5PFnz9OkTmxtHpFiMtnnjQaYMZJ8wN+0otyL/md1dQZXXw==" saltValue="SphLXL+XYB19ihc7kQMQ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556</v>
      </c>
    </row>
    <row r="121" spans="125:125" ht="13.5" hidden="1" customHeight="1" x14ac:dyDescent="0.15">
      <c r="DU121" s="253"/>
    </row>
  </sheetData>
  <sheetProtection algorithmName="SHA-512" hashValue="wQ0XJDh20UtOD0yPF82jHPhP70h/NG/YURYoHMRIc6/SlrckmgV81WjO6DYJz+Lt4q84gKHjZC+jMmb1yyrupg==" saltValue="DCQptO+5+nOdJWnY1v2x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557</v>
      </c>
    </row>
  </sheetData>
  <sheetProtection algorithmName="SHA-512" hashValue="yHfnNLWXlY0UpswTOK9MVEhEBQniVWQbvDnT3cgRDQdgXcnuHw+IRS9Fm4UF2zCW5iOWWORZ5XXNRFEK/+HGRg==" saltValue="Ig4d0zaQi7ffVHWbdMzH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6" t="s">
        <v>3</v>
      </c>
      <c r="D47" s="1126"/>
      <c r="E47" s="1127"/>
      <c r="F47" s="11">
        <v>34.96</v>
      </c>
      <c r="G47" s="12">
        <v>33.97</v>
      </c>
      <c r="H47" s="12">
        <v>33.43</v>
      </c>
      <c r="I47" s="12">
        <v>29.52</v>
      </c>
      <c r="J47" s="13">
        <v>31.23</v>
      </c>
    </row>
    <row r="48" spans="2:10" ht="57.75" customHeight="1" x14ac:dyDescent="0.15">
      <c r="B48" s="14"/>
      <c r="C48" s="1128" t="s">
        <v>4</v>
      </c>
      <c r="D48" s="1128"/>
      <c r="E48" s="1129"/>
      <c r="F48" s="15">
        <v>2.83</v>
      </c>
      <c r="G48" s="16">
        <v>1.02</v>
      </c>
      <c r="H48" s="16">
        <v>6.38</v>
      </c>
      <c r="I48" s="16">
        <v>4.42</v>
      </c>
      <c r="J48" s="17">
        <v>7.72</v>
      </c>
    </row>
    <row r="49" spans="2:10" ht="57.75" customHeight="1" thickBot="1" x14ac:dyDescent="0.2">
      <c r="B49" s="18"/>
      <c r="C49" s="1130" t="s">
        <v>5</v>
      </c>
      <c r="D49" s="1130"/>
      <c r="E49" s="1131"/>
      <c r="F49" s="19">
        <v>2.99</v>
      </c>
      <c r="G49" s="20">
        <v>19.600000000000001</v>
      </c>
      <c r="H49" s="20">
        <v>9.31</v>
      </c>
      <c r="I49" s="20">
        <v>1.37</v>
      </c>
      <c r="J49" s="21">
        <v>6.47</v>
      </c>
    </row>
    <row r="50" spans="2:10" x14ac:dyDescent="0.15"/>
  </sheetData>
  <sheetProtection algorithmName="SHA-512" hashValue="AnJvCOFyjXuRvi9TC2ZuDkBMln3l79/Hekn4kI76+xP28h0I/fBkJxG5OJBuGrohAPxnQdecEJ7QCEc5+bzcTQ==" saltValue="0DmE/7FYNW1svK36WXKP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6" t="s">
        <v>563</v>
      </c>
      <c r="D34" s="1136"/>
      <c r="E34" s="1137"/>
      <c r="F34" s="32">
        <v>2.82</v>
      </c>
      <c r="G34" s="33">
        <v>1.01</v>
      </c>
      <c r="H34" s="33">
        <v>6.38</v>
      </c>
      <c r="I34" s="33">
        <v>4.41</v>
      </c>
      <c r="J34" s="34">
        <v>7.71</v>
      </c>
      <c r="K34" s="22"/>
      <c r="L34" s="22"/>
      <c r="M34" s="22"/>
      <c r="N34" s="22"/>
      <c r="O34" s="22"/>
      <c r="P34" s="22"/>
    </row>
    <row r="35" spans="1:16" ht="39" customHeight="1" x14ac:dyDescent="0.15">
      <c r="A35" s="22"/>
      <c r="B35" s="35"/>
      <c r="C35" s="1132" t="s">
        <v>564</v>
      </c>
      <c r="D35" s="1132"/>
      <c r="E35" s="1133"/>
      <c r="F35" s="36">
        <v>0.11</v>
      </c>
      <c r="G35" s="37">
        <v>0</v>
      </c>
      <c r="H35" s="37">
        <v>0</v>
      </c>
      <c r="I35" s="37">
        <v>0.02</v>
      </c>
      <c r="J35" s="38">
        <v>0.24</v>
      </c>
      <c r="K35" s="22"/>
      <c r="L35" s="22"/>
      <c r="M35" s="22"/>
      <c r="N35" s="22"/>
      <c r="O35" s="22"/>
      <c r="P35" s="22"/>
    </row>
    <row r="36" spans="1:16" ht="39" customHeight="1" x14ac:dyDescent="0.15">
      <c r="A36" s="22"/>
      <c r="B36" s="35"/>
      <c r="C36" s="1132" t="s">
        <v>565</v>
      </c>
      <c r="D36" s="1132"/>
      <c r="E36" s="1133"/>
      <c r="F36" s="36">
        <v>0.03</v>
      </c>
      <c r="G36" s="37">
        <v>0.02</v>
      </c>
      <c r="H36" s="37">
        <v>0.02</v>
      </c>
      <c r="I36" s="37">
        <v>0.01</v>
      </c>
      <c r="J36" s="38">
        <v>0.02</v>
      </c>
      <c r="K36" s="22"/>
      <c r="L36" s="22"/>
      <c r="M36" s="22"/>
      <c r="N36" s="22"/>
      <c r="O36" s="22"/>
      <c r="P36" s="22"/>
    </row>
    <row r="37" spans="1:16" ht="39" customHeight="1" x14ac:dyDescent="0.15">
      <c r="A37" s="22"/>
      <c r="B37" s="35"/>
      <c r="C37" s="1132" t="s">
        <v>566</v>
      </c>
      <c r="D37" s="1132"/>
      <c r="E37" s="1133"/>
      <c r="F37" s="36">
        <v>0.01</v>
      </c>
      <c r="G37" s="37">
        <v>0</v>
      </c>
      <c r="H37" s="37">
        <v>0</v>
      </c>
      <c r="I37" s="37">
        <v>0</v>
      </c>
      <c r="J37" s="38">
        <v>0</v>
      </c>
      <c r="K37" s="22"/>
      <c r="L37" s="22"/>
      <c r="M37" s="22"/>
      <c r="N37" s="22"/>
      <c r="O37" s="22"/>
      <c r="P37" s="22"/>
    </row>
    <row r="38" spans="1:16" ht="39" customHeight="1" x14ac:dyDescent="0.15">
      <c r="A38" s="22"/>
      <c r="B38" s="35"/>
      <c r="C38" s="1132" t="s">
        <v>567</v>
      </c>
      <c r="D38" s="1132"/>
      <c r="E38" s="1133"/>
      <c r="F38" s="36">
        <v>0</v>
      </c>
      <c r="G38" s="37">
        <v>0</v>
      </c>
      <c r="H38" s="37">
        <v>0</v>
      </c>
      <c r="I38" s="37">
        <v>0</v>
      </c>
      <c r="J38" s="38">
        <v>0</v>
      </c>
      <c r="K38" s="22"/>
      <c r="L38" s="22"/>
      <c r="M38" s="22"/>
      <c r="N38" s="22"/>
      <c r="O38" s="22"/>
      <c r="P38" s="22"/>
    </row>
    <row r="39" spans="1:16" ht="39" customHeight="1" x14ac:dyDescent="0.15">
      <c r="A39" s="22"/>
      <c r="B39" s="35"/>
      <c r="C39" s="1132" t="s">
        <v>568</v>
      </c>
      <c r="D39" s="1132"/>
      <c r="E39" s="1133"/>
      <c r="F39" s="36">
        <v>0</v>
      </c>
      <c r="G39" s="37">
        <v>0</v>
      </c>
      <c r="H39" s="37">
        <v>0</v>
      </c>
      <c r="I39" s="37">
        <v>0</v>
      </c>
      <c r="J39" s="38">
        <v>0</v>
      </c>
      <c r="K39" s="22"/>
      <c r="L39" s="22"/>
      <c r="M39" s="22"/>
      <c r="N39" s="22"/>
      <c r="O39" s="22"/>
      <c r="P39" s="22"/>
    </row>
    <row r="40" spans="1:16" ht="39" customHeight="1" x14ac:dyDescent="0.15">
      <c r="A40" s="22"/>
      <c r="B40" s="35"/>
      <c r="C40" s="1132" t="s">
        <v>569</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570</v>
      </c>
      <c r="D42" s="1132"/>
      <c r="E42" s="1133"/>
      <c r="F42" s="36" t="s">
        <v>516</v>
      </c>
      <c r="G42" s="37" t="s">
        <v>516</v>
      </c>
      <c r="H42" s="37" t="s">
        <v>516</v>
      </c>
      <c r="I42" s="37" t="s">
        <v>516</v>
      </c>
      <c r="J42" s="38" t="s">
        <v>516</v>
      </c>
      <c r="K42" s="22"/>
      <c r="L42" s="22"/>
      <c r="M42" s="22"/>
      <c r="N42" s="22"/>
      <c r="O42" s="22"/>
      <c r="P42" s="22"/>
    </row>
    <row r="43" spans="1:16" ht="39" customHeight="1" thickBot="1" x14ac:dyDescent="0.2">
      <c r="A43" s="22"/>
      <c r="B43" s="40"/>
      <c r="C43" s="1134" t="s">
        <v>571</v>
      </c>
      <c r="D43" s="1134"/>
      <c r="E43" s="1135"/>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row r="50" ht="13.5" hidden="1" customHeight="1" x14ac:dyDescent="0.15"/>
    <row r="51" ht="13.5" hidden="1" customHeight="1" x14ac:dyDescent="0.15"/>
  </sheetData>
  <sheetProtection algorithmName="SHA-512" hashValue="yKY64A7169zhJRAtbuY4CF5LA9bNamUeDoyqBAwO/jBfxHPj5ssgQYKxu3LnYYpopY7CwMEoBWs7YsgJ8734wQ==" saltValue="eNASU8krbRbJN3P1ekbz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891</v>
      </c>
      <c r="L45" s="58">
        <v>1068</v>
      </c>
      <c r="M45" s="58">
        <v>1051</v>
      </c>
      <c r="N45" s="58">
        <v>1336</v>
      </c>
      <c r="O45" s="59">
        <v>1397</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516</v>
      </c>
      <c r="L46" s="62" t="s">
        <v>516</v>
      </c>
      <c r="M46" s="62" t="s">
        <v>516</v>
      </c>
      <c r="N46" s="62" t="s">
        <v>516</v>
      </c>
      <c r="O46" s="63" t="s">
        <v>516</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516</v>
      </c>
      <c r="L47" s="62" t="s">
        <v>516</v>
      </c>
      <c r="M47" s="62" t="s">
        <v>516</v>
      </c>
      <c r="N47" s="62" t="s">
        <v>516</v>
      </c>
      <c r="O47" s="63" t="s">
        <v>516</v>
      </c>
      <c r="P47" s="46"/>
      <c r="Q47" s="46"/>
      <c r="R47" s="46"/>
      <c r="S47" s="46"/>
      <c r="T47" s="46"/>
      <c r="U47" s="46"/>
    </row>
    <row r="48" spans="1:21" ht="30.75" customHeight="1" x14ac:dyDescent="0.15">
      <c r="A48" s="46"/>
      <c r="B48" s="1163"/>
      <c r="C48" s="1164"/>
      <c r="D48" s="60"/>
      <c r="E48" s="1140" t="s">
        <v>14</v>
      </c>
      <c r="F48" s="1140"/>
      <c r="G48" s="1140"/>
      <c r="H48" s="1140"/>
      <c r="I48" s="1140"/>
      <c r="J48" s="1141"/>
      <c r="K48" s="61">
        <v>176</v>
      </c>
      <c r="L48" s="62">
        <v>151</v>
      </c>
      <c r="M48" s="62">
        <v>144</v>
      </c>
      <c r="N48" s="62">
        <v>135</v>
      </c>
      <c r="O48" s="63">
        <v>129</v>
      </c>
      <c r="P48" s="46"/>
      <c r="Q48" s="46"/>
      <c r="R48" s="46"/>
      <c r="S48" s="46"/>
      <c r="T48" s="46"/>
      <c r="U48" s="46"/>
    </row>
    <row r="49" spans="1:21" ht="30.75" customHeight="1" x14ac:dyDescent="0.15">
      <c r="A49" s="46"/>
      <c r="B49" s="1163"/>
      <c r="C49" s="1164"/>
      <c r="D49" s="60"/>
      <c r="E49" s="1140" t="s">
        <v>15</v>
      </c>
      <c r="F49" s="1140"/>
      <c r="G49" s="1140"/>
      <c r="H49" s="1140"/>
      <c r="I49" s="1140"/>
      <c r="J49" s="1141"/>
      <c r="K49" s="61">
        <v>24</v>
      </c>
      <c r="L49" s="62">
        <v>28</v>
      </c>
      <c r="M49" s="62">
        <v>25</v>
      </c>
      <c r="N49" s="62">
        <v>30</v>
      </c>
      <c r="O49" s="63">
        <v>32</v>
      </c>
      <c r="P49" s="46"/>
      <c r="Q49" s="46"/>
      <c r="R49" s="46"/>
      <c r="S49" s="46"/>
      <c r="T49" s="46"/>
      <c r="U49" s="46"/>
    </row>
    <row r="50" spans="1:21" ht="30.75" customHeight="1" x14ac:dyDescent="0.15">
      <c r="A50" s="46"/>
      <c r="B50" s="1163"/>
      <c r="C50" s="1164"/>
      <c r="D50" s="60"/>
      <c r="E50" s="1140" t="s">
        <v>16</v>
      </c>
      <c r="F50" s="1140"/>
      <c r="G50" s="1140"/>
      <c r="H50" s="1140"/>
      <c r="I50" s="1140"/>
      <c r="J50" s="1141"/>
      <c r="K50" s="61" t="s">
        <v>516</v>
      </c>
      <c r="L50" s="62" t="s">
        <v>516</v>
      </c>
      <c r="M50" s="62" t="s">
        <v>516</v>
      </c>
      <c r="N50" s="62" t="s">
        <v>516</v>
      </c>
      <c r="O50" s="63" t="s">
        <v>516</v>
      </c>
      <c r="P50" s="46"/>
      <c r="Q50" s="46"/>
      <c r="R50" s="46"/>
      <c r="S50" s="46"/>
      <c r="T50" s="46"/>
      <c r="U50" s="46"/>
    </row>
    <row r="51" spans="1:21" ht="30.75" customHeight="1" x14ac:dyDescent="0.15">
      <c r="A51" s="46"/>
      <c r="B51" s="1165"/>
      <c r="C51" s="1166"/>
      <c r="D51" s="64"/>
      <c r="E51" s="1140" t="s">
        <v>17</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853</v>
      </c>
      <c r="L52" s="62">
        <v>956</v>
      </c>
      <c r="M52" s="62">
        <v>998</v>
      </c>
      <c r="N52" s="62">
        <v>1250</v>
      </c>
      <c r="O52" s="63">
        <v>1285</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238</v>
      </c>
      <c r="L53" s="67">
        <v>291</v>
      </c>
      <c r="M53" s="67">
        <v>222</v>
      </c>
      <c r="N53" s="67">
        <v>251</v>
      </c>
      <c r="O53" s="68">
        <v>273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572</v>
      </c>
      <c r="P56" s="46"/>
      <c r="Q56" s="46"/>
      <c r="R56" s="46"/>
      <c r="S56" s="46"/>
      <c r="T56" s="46"/>
      <c r="U56" s="46"/>
    </row>
    <row r="57" spans="1:21" ht="31.5" customHeight="1" thickBot="1" x14ac:dyDescent="0.2">
      <c r="A57" s="46"/>
      <c r="B57" s="74"/>
      <c r="C57" s="75"/>
      <c r="D57" s="75"/>
      <c r="E57" s="76"/>
      <c r="F57" s="76"/>
      <c r="G57" s="76"/>
      <c r="H57" s="76"/>
      <c r="I57" s="76"/>
      <c r="J57" s="77" t="s">
        <v>2</v>
      </c>
      <c r="K57" s="78" t="s">
        <v>573</v>
      </c>
      <c r="L57" s="79" t="s">
        <v>574</v>
      </c>
      <c r="M57" s="79" t="s">
        <v>575</v>
      </c>
      <c r="N57" s="79" t="s">
        <v>576</v>
      </c>
      <c r="O57" s="80" t="s">
        <v>577</v>
      </c>
      <c r="P57" s="46"/>
      <c r="Q57" s="46"/>
      <c r="R57" s="46"/>
      <c r="S57" s="46"/>
      <c r="T57" s="46"/>
      <c r="U57" s="46"/>
    </row>
    <row r="58" spans="1:21" ht="31.5" customHeight="1" x14ac:dyDescent="0.15">
      <c r="B58" s="1146" t="s">
        <v>25</v>
      </c>
      <c r="C58" s="1147"/>
      <c r="D58" s="1152" t="s">
        <v>26</v>
      </c>
      <c r="E58" s="1153"/>
      <c r="F58" s="1153"/>
      <c r="G58" s="1153"/>
      <c r="H58" s="1153"/>
      <c r="I58" s="1153"/>
      <c r="J58" s="1154"/>
      <c r="K58" s="81"/>
      <c r="L58" s="82"/>
      <c r="M58" s="82"/>
      <c r="N58" s="82"/>
      <c r="O58" s="83"/>
    </row>
    <row r="59" spans="1:21" ht="31.5" customHeight="1" x14ac:dyDescent="0.15">
      <c r="B59" s="1148"/>
      <c r="C59" s="1149"/>
      <c r="D59" s="1155" t="s">
        <v>27</v>
      </c>
      <c r="E59" s="1156"/>
      <c r="F59" s="1156"/>
      <c r="G59" s="1156"/>
      <c r="H59" s="1156"/>
      <c r="I59" s="1156"/>
      <c r="J59" s="1157"/>
      <c r="K59" s="84"/>
      <c r="L59" s="85"/>
      <c r="M59" s="85"/>
      <c r="N59" s="85"/>
      <c r="O59" s="86"/>
    </row>
    <row r="60" spans="1:21" ht="31.5" customHeight="1" thickBot="1" x14ac:dyDescent="0.2">
      <c r="B60" s="1150"/>
      <c r="C60" s="1151"/>
      <c r="D60" s="1158" t="s">
        <v>28</v>
      </c>
      <c r="E60" s="1159"/>
      <c r="F60" s="1159"/>
      <c r="G60" s="1159"/>
      <c r="H60" s="1159"/>
      <c r="I60" s="1159"/>
      <c r="J60" s="1160"/>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K39/3Q3gaLfAmvLuoHo7JDXHovMp5AbL+PM4FvLN3Sp5pBeXGLzGaAHq0Dd0BrosE1F+FDOPQXLi8xpv41jS8A==" saltValue="mDqu2neaEikqvsnwoql/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558</v>
      </c>
      <c r="J40" s="101" t="s">
        <v>559</v>
      </c>
      <c r="K40" s="101" t="s">
        <v>560</v>
      </c>
      <c r="L40" s="101" t="s">
        <v>561</v>
      </c>
      <c r="M40" s="102" t="s">
        <v>562</v>
      </c>
    </row>
    <row r="41" spans="2:13" ht="27.75" customHeight="1" x14ac:dyDescent="0.15">
      <c r="B41" s="1181" t="s">
        <v>31</v>
      </c>
      <c r="C41" s="1182"/>
      <c r="D41" s="103"/>
      <c r="E41" s="1183" t="s">
        <v>32</v>
      </c>
      <c r="F41" s="1183"/>
      <c r="G41" s="1183"/>
      <c r="H41" s="1184"/>
      <c r="I41" s="342">
        <v>11809</v>
      </c>
      <c r="J41" s="343">
        <v>11442</v>
      </c>
      <c r="K41" s="343">
        <v>12074</v>
      </c>
      <c r="L41" s="343">
        <v>11526</v>
      </c>
      <c r="M41" s="344">
        <v>10682</v>
      </c>
    </row>
    <row r="42" spans="2:13" ht="27.75" customHeight="1" x14ac:dyDescent="0.15">
      <c r="B42" s="1171"/>
      <c r="C42" s="1172"/>
      <c r="D42" s="104"/>
      <c r="E42" s="1175" t="s">
        <v>33</v>
      </c>
      <c r="F42" s="1175"/>
      <c r="G42" s="1175"/>
      <c r="H42" s="1176"/>
      <c r="I42" s="345" t="s">
        <v>516</v>
      </c>
      <c r="J42" s="346" t="s">
        <v>516</v>
      </c>
      <c r="K42" s="346" t="s">
        <v>516</v>
      </c>
      <c r="L42" s="346" t="s">
        <v>516</v>
      </c>
      <c r="M42" s="347" t="s">
        <v>516</v>
      </c>
    </row>
    <row r="43" spans="2:13" ht="27.75" customHeight="1" x14ac:dyDescent="0.15">
      <c r="B43" s="1171"/>
      <c r="C43" s="1172"/>
      <c r="D43" s="104"/>
      <c r="E43" s="1175" t="s">
        <v>34</v>
      </c>
      <c r="F43" s="1175"/>
      <c r="G43" s="1175"/>
      <c r="H43" s="1176"/>
      <c r="I43" s="345">
        <v>1542</v>
      </c>
      <c r="J43" s="346">
        <v>1481</v>
      </c>
      <c r="K43" s="346">
        <v>1491</v>
      </c>
      <c r="L43" s="346">
        <v>1453</v>
      </c>
      <c r="M43" s="347">
        <v>1470</v>
      </c>
    </row>
    <row r="44" spans="2:13" ht="27.75" customHeight="1" x14ac:dyDescent="0.15">
      <c r="B44" s="1171"/>
      <c r="C44" s="1172"/>
      <c r="D44" s="104"/>
      <c r="E44" s="1175" t="s">
        <v>35</v>
      </c>
      <c r="F44" s="1175"/>
      <c r="G44" s="1175"/>
      <c r="H44" s="1176"/>
      <c r="I44" s="345">
        <v>221</v>
      </c>
      <c r="J44" s="346">
        <v>204</v>
      </c>
      <c r="K44" s="346">
        <v>206</v>
      </c>
      <c r="L44" s="346">
        <v>208</v>
      </c>
      <c r="M44" s="347">
        <v>204</v>
      </c>
    </row>
    <row r="45" spans="2:13" ht="27.75" customHeight="1" x14ac:dyDescent="0.15">
      <c r="B45" s="1171"/>
      <c r="C45" s="1172"/>
      <c r="D45" s="104"/>
      <c r="E45" s="1175" t="s">
        <v>36</v>
      </c>
      <c r="F45" s="1175"/>
      <c r="G45" s="1175"/>
      <c r="H45" s="1176"/>
      <c r="I45" s="345">
        <v>660</v>
      </c>
      <c r="J45" s="346">
        <v>658</v>
      </c>
      <c r="K45" s="346">
        <v>644</v>
      </c>
      <c r="L45" s="346">
        <v>628</v>
      </c>
      <c r="M45" s="347">
        <v>634</v>
      </c>
    </row>
    <row r="46" spans="2:13" ht="27.75" customHeight="1" x14ac:dyDescent="0.15">
      <c r="B46" s="1171"/>
      <c r="C46" s="1172"/>
      <c r="D46" s="105"/>
      <c r="E46" s="1175" t="s">
        <v>37</v>
      </c>
      <c r="F46" s="1175"/>
      <c r="G46" s="1175"/>
      <c r="H46" s="1176"/>
      <c r="I46" s="345" t="s">
        <v>516</v>
      </c>
      <c r="J46" s="346" t="s">
        <v>516</v>
      </c>
      <c r="K46" s="346" t="s">
        <v>516</v>
      </c>
      <c r="L46" s="346" t="s">
        <v>516</v>
      </c>
      <c r="M46" s="347" t="s">
        <v>516</v>
      </c>
    </row>
    <row r="47" spans="2:13" ht="27.75" customHeight="1" x14ac:dyDescent="0.15">
      <c r="B47" s="1171"/>
      <c r="C47" s="1172"/>
      <c r="D47" s="106"/>
      <c r="E47" s="1185" t="s">
        <v>38</v>
      </c>
      <c r="F47" s="1186"/>
      <c r="G47" s="1186"/>
      <c r="H47" s="1187"/>
      <c r="I47" s="345" t="s">
        <v>516</v>
      </c>
      <c r="J47" s="346" t="s">
        <v>516</v>
      </c>
      <c r="K47" s="346" t="s">
        <v>516</v>
      </c>
      <c r="L47" s="346" t="s">
        <v>516</v>
      </c>
      <c r="M47" s="347" t="s">
        <v>516</v>
      </c>
    </row>
    <row r="48" spans="2:13" ht="27.75" customHeight="1" x14ac:dyDescent="0.15">
      <c r="B48" s="1171"/>
      <c r="C48" s="1172"/>
      <c r="D48" s="104"/>
      <c r="E48" s="1175" t="s">
        <v>39</v>
      </c>
      <c r="F48" s="1175"/>
      <c r="G48" s="1175"/>
      <c r="H48" s="1176"/>
      <c r="I48" s="345" t="s">
        <v>516</v>
      </c>
      <c r="J48" s="346" t="s">
        <v>516</v>
      </c>
      <c r="K48" s="346" t="s">
        <v>516</v>
      </c>
      <c r="L48" s="346" t="s">
        <v>516</v>
      </c>
      <c r="M48" s="347" t="s">
        <v>516</v>
      </c>
    </row>
    <row r="49" spans="2:13" ht="27.75" customHeight="1" x14ac:dyDescent="0.15">
      <c r="B49" s="1173"/>
      <c r="C49" s="1174"/>
      <c r="D49" s="104"/>
      <c r="E49" s="1175" t="s">
        <v>40</v>
      </c>
      <c r="F49" s="1175"/>
      <c r="G49" s="1175"/>
      <c r="H49" s="1176"/>
      <c r="I49" s="345" t="s">
        <v>516</v>
      </c>
      <c r="J49" s="346" t="s">
        <v>516</v>
      </c>
      <c r="K49" s="346" t="s">
        <v>516</v>
      </c>
      <c r="L49" s="346" t="s">
        <v>516</v>
      </c>
      <c r="M49" s="347" t="s">
        <v>516</v>
      </c>
    </row>
    <row r="50" spans="2:13" ht="27.75" customHeight="1" x14ac:dyDescent="0.15">
      <c r="B50" s="1169" t="s">
        <v>41</v>
      </c>
      <c r="C50" s="1170"/>
      <c r="D50" s="107"/>
      <c r="E50" s="1175" t="s">
        <v>42</v>
      </c>
      <c r="F50" s="1175"/>
      <c r="G50" s="1175"/>
      <c r="H50" s="1176"/>
      <c r="I50" s="345">
        <v>2435</v>
      </c>
      <c r="J50" s="346">
        <v>1941</v>
      </c>
      <c r="K50" s="346">
        <v>1847</v>
      </c>
      <c r="L50" s="346">
        <v>2136</v>
      </c>
      <c r="M50" s="347">
        <v>2221</v>
      </c>
    </row>
    <row r="51" spans="2:13" ht="27.75" customHeight="1" x14ac:dyDescent="0.15">
      <c r="B51" s="1171"/>
      <c r="C51" s="1172"/>
      <c r="D51" s="104"/>
      <c r="E51" s="1175" t="s">
        <v>43</v>
      </c>
      <c r="F51" s="1175"/>
      <c r="G51" s="1175"/>
      <c r="H51" s="1176"/>
      <c r="I51" s="345">
        <v>409</v>
      </c>
      <c r="J51" s="346">
        <v>393</v>
      </c>
      <c r="K51" s="346">
        <v>378</v>
      </c>
      <c r="L51" s="346">
        <v>332</v>
      </c>
      <c r="M51" s="347">
        <v>293</v>
      </c>
    </row>
    <row r="52" spans="2:13" ht="27.75" customHeight="1" x14ac:dyDescent="0.15">
      <c r="B52" s="1173"/>
      <c r="C52" s="1174"/>
      <c r="D52" s="104"/>
      <c r="E52" s="1175" t="s">
        <v>44</v>
      </c>
      <c r="F52" s="1175"/>
      <c r="G52" s="1175"/>
      <c r="H52" s="1176"/>
      <c r="I52" s="345">
        <v>9729</v>
      </c>
      <c r="J52" s="346">
        <v>9870</v>
      </c>
      <c r="K52" s="346">
        <v>10149</v>
      </c>
      <c r="L52" s="346">
        <v>9730</v>
      </c>
      <c r="M52" s="347">
        <v>9011</v>
      </c>
    </row>
    <row r="53" spans="2:13" ht="27.75" customHeight="1" thickBot="1" x14ac:dyDescent="0.2">
      <c r="B53" s="1177" t="s">
        <v>45</v>
      </c>
      <c r="C53" s="1178"/>
      <c r="D53" s="108"/>
      <c r="E53" s="1179" t="s">
        <v>46</v>
      </c>
      <c r="F53" s="1179"/>
      <c r="G53" s="1179"/>
      <c r="H53" s="1180"/>
      <c r="I53" s="348">
        <v>1658</v>
      </c>
      <c r="J53" s="349">
        <v>1581</v>
      </c>
      <c r="K53" s="349">
        <v>2040</v>
      </c>
      <c r="L53" s="349">
        <v>1617</v>
      </c>
      <c r="M53" s="350">
        <v>1466</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f0W1u81qdNWp8ZKlrFufacculnKTPSWA3aXoGSNi/M1cwLyRmwL4lzkKwakm3vU6i82rXlqCdtmIlPirZft5KA==" saltValue="ifwH4vZxqJfEKWVSkDWJ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560</v>
      </c>
      <c r="G54" s="117" t="s">
        <v>561</v>
      </c>
      <c r="H54" s="118" t="s">
        <v>562</v>
      </c>
    </row>
    <row r="55" spans="2:8" ht="52.5" customHeight="1" x14ac:dyDescent="0.15">
      <c r="B55" s="119"/>
      <c r="C55" s="1196" t="s">
        <v>49</v>
      </c>
      <c r="D55" s="1196"/>
      <c r="E55" s="1197"/>
      <c r="F55" s="120">
        <v>970</v>
      </c>
      <c r="G55" s="120">
        <v>989</v>
      </c>
      <c r="H55" s="121">
        <v>1031</v>
      </c>
    </row>
    <row r="56" spans="2:8" ht="52.5" customHeight="1" x14ac:dyDescent="0.15">
      <c r="B56" s="122"/>
      <c r="C56" s="1198" t="s">
        <v>50</v>
      </c>
      <c r="D56" s="1198"/>
      <c r="E56" s="1199"/>
      <c r="F56" s="123">
        <v>497</v>
      </c>
      <c r="G56" s="123">
        <v>949</v>
      </c>
      <c r="H56" s="124">
        <v>1008</v>
      </c>
    </row>
    <row r="57" spans="2:8" ht="53.25" customHeight="1" x14ac:dyDescent="0.15">
      <c r="B57" s="122"/>
      <c r="C57" s="1200" t="s">
        <v>51</v>
      </c>
      <c r="D57" s="1200"/>
      <c r="E57" s="1201"/>
      <c r="F57" s="125">
        <v>346</v>
      </c>
      <c r="G57" s="125">
        <v>165</v>
      </c>
      <c r="H57" s="126">
        <v>148</v>
      </c>
    </row>
    <row r="58" spans="2:8" ht="45.75" customHeight="1" x14ac:dyDescent="0.15">
      <c r="B58" s="127"/>
      <c r="C58" s="1188" t="s">
        <v>587</v>
      </c>
      <c r="D58" s="1189"/>
      <c r="E58" s="1190"/>
      <c r="F58" s="128">
        <v>84</v>
      </c>
      <c r="G58" s="128">
        <v>99</v>
      </c>
      <c r="H58" s="129">
        <v>95</v>
      </c>
    </row>
    <row r="59" spans="2:8" ht="45.75" customHeight="1" x14ac:dyDescent="0.15">
      <c r="B59" s="127"/>
      <c r="C59" s="1188" t="s">
        <v>588</v>
      </c>
      <c r="D59" s="1189"/>
      <c r="E59" s="1190"/>
      <c r="F59" s="128">
        <v>57</v>
      </c>
      <c r="G59" s="128">
        <v>50</v>
      </c>
      <c r="H59" s="129">
        <v>42</v>
      </c>
    </row>
    <row r="60" spans="2:8" ht="45.75" customHeight="1" x14ac:dyDescent="0.15">
      <c r="B60" s="127"/>
      <c r="C60" s="1188" t="s">
        <v>589</v>
      </c>
      <c r="D60" s="1189"/>
      <c r="E60" s="1190"/>
      <c r="F60" s="128">
        <v>9</v>
      </c>
      <c r="G60" s="128">
        <v>8</v>
      </c>
      <c r="H60" s="129">
        <v>7</v>
      </c>
    </row>
    <row r="61" spans="2:8" ht="45.75" customHeight="1" x14ac:dyDescent="0.15">
      <c r="B61" s="127"/>
      <c r="C61" s="1188" t="s">
        <v>590</v>
      </c>
      <c r="D61" s="1189"/>
      <c r="E61" s="1190"/>
      <c r="F61" s="128">
        <v>5</v>
      </c>
      <c r="G61" s="128">
        <v>4</v>
      </c>
      <c r="H61" s="129">
        <v>3</v>
      </c>
    </row>
    <row r="62" spans="2:8" ht="45.75" customHeight="1" thickBot="1" x14ac:dyDescent="0.2">
      <c r="B62" s="130"/>
      <c r="C62" s="1191" t="s">
        <v>591</v>
      </c>
      <c r="D62" s="1192"/>
      <c r="E62" s="1193"/>
      <c r="F62" s="131">
        <v>2</v>
      </c>
      <c r="G62" s="131">
        <v>1</v>
      </c>
      <c r="H62" s="132">
        <v>1</v>
      </c>
    </row>
    <row r="63" spans="2:8" ht="52.5" customHeight="1" thickBot="1" x14ac:dyDescent="0.2">
      <c r="B63" s="133"/>
      <c r="C63" s="1194" t="s">
        <v>52</v>
      </c>
      <c r="D63" s="1194"/>
      <c r="E63" s="1195"/>
      <c r="F63" s="134">
        <v>1814</v>
      </c>
      <c r="G63" s="134">
        <v>2102</v>
      </c>
      <c r="H63" s="135">
        <v>2187</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sheetData>
  <sheetProtection algorithmName="SHA-512" hashValue="AgHbtYVqLkNrg+P0riD8gkM55KNfoNG86mu/6Q2AgLEQ0K69L9t6yFfCRjeyqa2lFPVgC8/fXtoXdfLOY5nqFA==" saltValue="aNos70FUolHFIdFi/ca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0" zoomScale="80" zoomScaleNormal="80" zoomScaleSheetLayoutView="55" workbookViewId="0">
      <selection activeCell="AS38" sqref="AS38"/>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592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593</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594</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595</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596</v>
      </c>
      <c r="AO51" s="1230"/>
      <c r="AP51" s="1230"/>
      <c r="AQ51" s="1230"/>
      <c r="AR51" s="1230"/>
      <c r="AS51" s="1230"/>
      <c r="AT51" s="1230"/>
      <c r="AU51" s="1230"/>
      <c r="AV51" s="1230"/>
      <c r="AW51" s="1230"/>
      <c r="AX51" s="1230"/>
      <c r="AY51" s="1230"/>
      <c r="AZ51" s="1230"/>
      <c r="BA51" s="1230"/>
      <c r="BB51" s="1230" t="s">
        <v>597</v>
      </c>
      <c r="BC51" s="1230"/>
      <c r="BD51" s="1230"/>
      <c r="BE51" s="1230"/>
      <c r="BF51" s="1230"/>
      <c r="BG51" s="1230"/>
      <c r="BH51" s="1230"/>
      <c r="BI51" s="1230"/>
      <c r="BJ51" s="1230"/>
      <c r="BK51" s="1230"/>
      <c r="BL51" s="1230"/>
      <c r="BM51" s="1230"/>
      <c r="BN51" s="1230"/>
      <c r="BO51" s="1230"/>
      <c r="BP51" s="1231">
        <v>87.2</v>
      </c>
      <c r="BQ51" s="1231"/>
      <c r="BR51" s="1231"/>
      <c r="BS51" s="1231"/>
      <c r="BT51" s="1231"/>
      <c r="BU51" s="1231"/>
      <c r="BV51" s="1231"/>
      <c r="BW51" s="1231"/>
      <c r="BX51" s="1231">
        <v>83.7</v>
      </c>
      <c r="BY51" s="1231"/>
      <c r="BZ51" s="1231"/>
      <c r="CA51" s="1231"/>
      <c r="CB51" s="1231"/>
      <c r="CC51" s="1231"/>
      <c r="CD51" s="1231"/>
      <c r="CE51" s="1231"/>
      <c r="CF51" s="1231">
        <v>103.7</v>
      </c>
      <c r="CG51" s="1231"/>
      <c r="CH51" s="1231"/>
      <c r="CI51" s="1231"/>
      <c r="CJ51" s="1231"/>
      <c r="CK51" s="1231"/>
      <c r="CL51" s="1231"/>
      <c r="CM51" s="1231"/>
      <c r="CN51" s="1231">
        <v>74.3</v>
      </c>
      <c r="CO51" s="1231"/>
      <c r="CP51" s="1231"/>
      <c r="CQ51" s="1231"/>
      <c r="CR51" s="1231"/>
      <c r="CS51" s="1231"/>
      <c r="CT51" s="1231"/>
      <c r="CU51" s="1231"/>
      <c r="CV51" s="1231">
        <v>70.3</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598</v>
      </c>
      <c r="BC53" s="1230"/>
      <c r="BD53" s="1230"/>
      <c r="BE53" s="1230"/>
      <c r="BF53" s="1230"/>
      <c r="BG53" s="1230"/>
      <c r="BH53" s="1230"/>
      <c r="BI53" s="1230"/>
      <c r="BJ53" s="1230"/>
      <c r="BK53" s="1230"/>
      <c r="BL53" s="1230"/>
      <c r="BM53" s="1230"/>
      <c r="BN53" s="1230"/>
      <c r="BO53" s="1230"/>
      <c r="BP53" s="1231">
        <v>56.9</v>
      </c>
      <c r="BQ53" s="1231"/>
      <c r="BR53" s="1231"/>
      <c r="BS53" s="1231"/>
      <c r="BT53" s="1231"/>
      <c r="BU53" s="1231"/>
      <c r="BV53" s="1231"/>
      <c r="BW53" s="1231"/>
      <c r="BX53" s="1231">
        <v>57.7</v>
      </c>
      <c r="BY53" s="1231"/>
      <c r="BZ53" s="1231"/>
      <c r="CA53" s="1231"/>
      <c r="CB53" s="1231"/>
      <c r="CC53" s="1231"/>
      <c r="CD53" s="1231"/>
      <c r="CE53" s="1231"/>
      <c r="CF53" s="1231">
        <v>57.5</v>
      </c>
      <c r="CG53" s="1231"/>
      <c r="CH53" s="1231"/>
      <c r="CI53" s="1231"/>
      <c r="CJ53" s="1231"/>
      <c r="CK53" s="1231"/>
      <c r="CL53" s="1231"/>
      <c r="CM53" s="1231"/>
      <c r="CN53" s="1231">
        <v>59</v>
      </c>
      <c r="CO53" s="1231"/>
      <c r="CP53" s="1231"/>
      <c r="CQ53" s="1231"/>
      <c r="CR53" s="1231"/>
      <c r="CS53" s="1231"/>
      <c r="CT53" s="1231"/>
      <c r="CU53" s="1231"/>
      <c r="CV53" s="1231">
        <v>60.9</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599</v>
      </c>
      <c r="AO55" s="1226"/>
      <c r="AP55" s="1226"/>
      <c r="AQ55" s="1226"/>
      <c r="AR55" s="1226"/>
      <c r="AS55" s="1226"/>
      <c r="AT55" s="1226"/>
      <c r="AU55" s="1226"/>
      <c r="AV55" s="1226"/>
      <c r="AW55" s="1226"/>
      <c r="AX55" s="1226"/>
      <c r="AY55" s="1226"/>
      <c r="AZ55" s="1226"/>
      <c r="BA55" s="1226"/>
      <c r="BB55" s="1230" t="s">
        <v>597</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598</v>
      </c>
      <c r="BC57" s="1230"/>
      <c r="BD57" s="1230"/>
      <c r="BE57" s="1230"/>
      <c r="BF57" s="1230"/>
      <c r="BG57" s="1230"/>
      <c r="BH57" s="1230"/>
      <c r="BI57" s="1230"/>
      <c r="BJ57" s="1230"/>
      <c r="BK57" s="1230"/>
      <c r="BL57" s="1230"/>
      <c r="BM57" s="1230"/>
      <c r="BN57" s="1230"/>
      <c r="BO57" s="1230"/>
      <c r="BP57" s="1231">
        <v>59.4</v>
      </c>
      <c r="BQ57" s="1231"/>
      <c r="BR57" s="1231"/>
      <c r="BS57" s="1231"/>
      <c r="BT57" s="1231"/>
      <c r="BU57" s="1231"/>
      <c r="BV57" s="1231"/>
      <c r="BW57" s="1231"/>
      <c r="BX57" s="1231">
        <v>60.4</v>
      </c>
      <c r="BY57" s="1231"/>
      <c r="BZ57" s="1231"/>
      <c r="CA57" s="1231"/>
      <c r="CB57" s="1231"/>
      <c r="CC57" s="1231"/>
      <c r="CD57" s="1231"/>
      <c r="CE57" s="1231"/>
      <c r="CF57" s="1231">
        <v>61.5</v>
      </c>
      <c r="CG57" s="1231"/>
      <c r="CH57" s="1231"/>
      <c r="CI57" s="1231"/>
      <c r="CJ57" s="1231"/>
      <c r="CK57" s="1231"/>
      <c r="CL57" s="1231"/>
      <c r="CM57" s="1231"/>
      <c r="CN57" s="1231">
        <v>60.9</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600</v>
      </c>
    </row>
    <row r="64" spans="1:109" x14ac:dyDescent="0.15">
      <c r="B64" s="259"/>
      <c r="G64" s="1208"/>
      <c r="I64" s="1240"/>
      <c r="J64" s="1240"/>
      <c r="K64" s="1240"/>
      <c r="L64" s="1240"/>
      <c r="M64" s="1240"/>
      <c r="N64" s="1241"/>
      <c r="AM64" s="1208"/>
      <c r="AN64" s="1208" t="s">
        <v>593</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601</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595</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596</v>
      </c>
      <c r="AO73" s="1230"/>
      <c r="AP73" s="1230"/>
      <c r="AQ73" s="1230"/>
      <c r="AR73" s="1230"/>
      <c r="AS73" s="1230"/>
      <c r="AT73" s="1230"/>
      <c r="AU73" s="1230"/>
      <c r="AV73" s="1230"/>
      <c r="AW73" s="1230"/>
      <c r="AX73" s="1230"/>
      <c r="AY73" s="1230"/>
      <c r="AZ73" s="1230"/>
      <c r="BA73" s="1230"/>
      <c r="BB73" s="1230" t="s">
        <v>597</v>
      </c>
      <c r="BC73" s="1230"/>
      <c r="BD73" s="1230"/>
      <c r="BE73" s="1230"/>
      <c r="BF73" s="1230"/>
      <c r="BG73" s="1230"/>
      <c r="BH73" s="1230"/>
      <c r="BI73" s="1230"/>
      <c r="BJ73" s="1230"/>
      <c r="BK73" s="1230"/>
      <c r="BL73" s="1230"/>
      <c r="BM73" s="1230"/>
      <c r="BN73" s="1230"/>
      <c r="BO73" s="1230"/>
      <c r="BP73" s="1231">
        <v>87.2</v>
      </c>
      <c r="BQ73" s="1231"/>
      <c r="BR73" s="1231"/>
      <c r="BS73" s="1231"/>
      <c r="BT73" s="1231"/>
      <c r="BU73" s="1231"/>
      <c r="BV73" s="1231"/>
      <c r="BW73" s="1231"/>
      <c r="BX73" s="1231">
        <v>83.7</v>
      </c>
      <c r="BY73" s="1231"/>
      <c r="BZ73" s="1231"/>
      <c r="CA73" s="1231"/>
      <c r="CB73" s="1231"/>
      <c r="CC73" s="1231"/>
      <c r="CD73" s="1231"/>
      <c r="CE73" s="1231"/>
      <c r="CF73" s="1231">
        <v>103.7</v>
      </c>
      <c r="CG73" s="1231"/>
      <c r="CH73" s="1231"/>
      <c r="CI73" s="1231"/>
      <c r="CJ73" s="1231"/>
      <c r="CK73" s="1231"/>
      <c r="CL73" s="1231"/>
      <c r="CM73" s="1231"/>
      <c r="CN73" s="1231">
        <v>74.3</v>
      </c>
      <c r="CO73" s="1231"/>
      <c r="CP73" s="1231"/>
      <c r="CQ73" s="1231"/>
      <c r="CR73" s="1231"/>
      <c r="CS73" s="1231"/>
      <c r="CT73" s="1231"/>
      <c r="CU73" s="1231"/>
      <c r="CV73" s="1231">
        <v>70.3</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602</v>
      </c>
      <c r="BC75" s="1230"/>
      <c r="BD75" s="1230"/>
      <c r="BE75" s="1230"/>
      <c r="BF75" s="1230"/>
      <c r="BG75" s="1230"/>
      <c r="BH75" s="1230"/>
      <c r="BI75" s="1230"/>
      <c r="BJ75" s="1230"/>
      <c r="BK75" s="1230"/>
      <c r="BL75" s="1230"/>
      <c r="BM75" s="1230"/>
      <c r="BN75" s="1230"/>
      <c r="BO75" s="1230"/>
      <c r="BP75" s="1231">
        <v>11.8</v>
      </c>
      <c r="BQ75" s="1231"/>
      <c r="BR75" s="1231"/>
      <c r="BS75" s="1231"/>
      <c r="BT75" s="1231"/>
      <c r="BU75" s="1231"/>
      <c r="BV75" s="1231"/>
      <c r="BW75" s="1231"/>
      <c r="BX75" s="1231">
        <v>13.1</v>
      </c>
      <c r="BY75" s="1231"/>
      <c r="BZ75" s="1231"/>
      <c r="CA75" s="1231"/>
      <c r="CB75" s="1231"/>
      <c r="CC75" s="1231"/>
      <c r="CD75" s="1231"/>
      <c r="CE75" s="1231"/>
      <c r="CF75" s="1231">
        <v>13</v>
      </c>
      <c r="CG75" s="1231"/>
      <c r="CH75" s="1231"/>
      <c r="CI75" s="1231"/>
      <c r="CJ75" s="1231"/>
      <c r="CK75" s="1231"/>
      <c r="CL75" s="1231"/>
      <c r="CM75" s="1231"/>
      <c r="CN75" s="1231">
        <v>12.7</v>
      </c>
      <c r="CO75" s="1231"/>
      <c r="CP75" s="1231"/>
      <c r="CQ75" s="1231"/>
      <c r="CR75" s="1231"/>
      <c r="CS75" s="1231"/>
      <c r="CT75" s="1231"/>
      <c r="CU75" s="1231"/>
      <c r="CV75" s="1231">
        <v>11.9</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599</v>
      </c>
      <c r="AO77" s="1226"/>
      <c r="AP77" s="1226"/>
      <c r="AQ77" s="1226"/>
      <c r="AR77" s="1226"/>
      <c r="AS77" s="1226"/>
      <c r="AT77" s="1226"/>
      <c r="AU77" s="1226"/>
      <c r="AV77" s="1226"/>
      <c r="AW77" s="1226"/>
      <c r="AX77" s="1226"/>
      <c r="AY77" s="1226"/>
      <c r="AZ77" s="1226"/>
      <c r="BA77" s="1226"/>
      <c r="BB77" s="1230" t="s">
        <v>597</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602</v>
      </c>
      <c r="BC79" s="1230"/>
      <c r="BD79" s="1230"/>
      <c r="BE79" s="1230"/>
      <c r="BF79" s="1230"/>
      <c r="BG79" s="1230"/>
      <c r="BH79" s="1230"/>
      <c r="BI79" s="1230"/>
      <c r="BJ79" s="1230"/>
      <c r="BK79" s="1230"/>
      <c r="BL79" s="1230"/>
      <c r="BM79" s="1230"/>
      <c r="BN79" s="1230"/>
      <c r="BO79" s="1230"/>
      <c r="BP79" s="1231">
        <v>7.4</v>
      </c>
      <c r="BQ79" s="1231"/>
      <c r="BR79" s="1231"/>
      <c r="BS79" s="1231"/>
      <c r="BT79" s="1231"/>
      <c r="BU79" s="1231"/>
      <c r="BV79" s="1231"/>
      <c r="BW79" s="1231"/>
      <c r="BX79" s="1231">
        <v>7.4</v>
      </c>
      <c r="BY79" s="1231"/>
      <c r="BZ79" s="1231"/>
      <c r="CA79" s="1231"/>
      <c r="CB79" s="1231"/>
      <c r="CC79" s="1231"/>
      <c r="CD79" s="1231"/>
      <c r="CE79" s="1231"/>
      <c r="CF79" s="1231">
        <v>8</v>
      </c>
      <c r="CG79" s="1231"/>
      <c r="CH79" s="1231"/>
      <c r="CI79" s="1231"/>
      <c r="CJ79" s="1231"/>
      <c r="CK79" s="1231"/>
      <c r="CL79" s="1231"/>
      <c r="CM79" s="1231"/>
      <c r="CN79" s="1231">
        <v>6.6</v>
      </c>
      <c r="CO79" s="1231"/>
      <c r="CP79" s="1231"/>
      <c r="CQ79" s="1231"/>
      <c r="CR79" s="1231"/>
      <c r="CS79" s="1231"/>
      <c r="CT79" s="1231"/>
      <c r="CU79" s="1231"/>
      <c r="CV79" s="1231">
        <v>6.8</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HO4+nYOm7/dCpvI+85ADpDCz7n7HBL5GcG0qNYbL2SWERKS9XVncjfCi6SOzZjcvO+GzE+PZDewb91viZ9aXCw==" saltValue="FGzKW4O5pHug3J7w5kSu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0" zoomScaleNormal="70" zoomScaleSheetLayoutView="70" workbookViewId="0">
      <selection activeCell="AS38" sqref="AS3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505</v>
      </c>
    </row>
  </sheetData>
  <sheetProtection algorithmName="SHA-512" hashValue="+WZ1ehrYJoql+s1UckQ40MwxbZyu7euCfR1gWr7cu0utgnMqByuY5YLgGkoP4EdNJ0A4moAChLzuH7e7eB9YzQ==" saltValue="jbEe2sUuIcEG3OzoALba3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80" zoomScaleNormal="80" zoomScaleSheetLayoutView="55" workbookViewId="0">
      <selection activeCell="AS38" sqref="AS3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505</v>
      </c>
    </row>
  </sheetData>
  <sheetProtection algorithmName="SHA-512" hashValue="0Uw0ItJ7aNTxzmn3sf/uuUrMsF0fBtwn8GISeDRoKOKPXuKuLx3ROhA/zbR1WQyqY/8Hdv5sbijHPukxLPh1ZA==" saltValue="Wq1Cn55hgo7geRJaHXFu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555</v>
      </c>
      <c r="G2" s="149"/>
      <c r="H2" s="150"/>
    </row>
    <row r="3" spans="1:8" x14ac:dyDescent="0.15">
      <c r="A3" s="146" t="s">
        <v>548</v>
      </c>
      <c r="B3" s="151"/>
      <c r="C3" s="152"/>
      <c r="D3" s="153">
        <v>535075</v>
      </c>
      <c r="E3" s="154"/>
      <c r="F3" s="155">
        <v>289738</v>
      </c>
      <c r="G3" s="156"/>
      <c r="H3" s="157"/>
    </row>
    <row r="4" spans="1:8" x14ac:dyDescent="0.15">
      <c r="A4" s="158"/>
      <c r="B4" s="159"/>
      <c r="C4" s="160"/>
      <c r="D4" s="161">
        <v>373018</v>
      </c>
      <c r="E4" s="162"/>
      <c r="F4" s="163">
        <v>156238</v>
      </c>
      <c r="G4" s="164"/>
      <c r="H4" s="165"/>
    </row>
    <row r="5" spans="1:8" x14ac:dyDescent="0.15">
      <c r="A5" s="146" t="s">
        <v>550</v>
      </c>
      <c r="B5" s="151"/>
      <c r="C5" s="152"/>
      <c r="D5" s="153">
        <v>484665</v>
      </c>
      <c r="E5" s="154"/>
      <c r="F5" s="155">
        <v>316937</v>
      </c>
      <c r="G5" s="156"/>
      <c r="H5" s="157"/>
    </row>
    <row r="6" spans="1:8" x14ac:dyDescent="0.15">
      <c r="A6" s="158"/>
      <c r="B6" s="159"/>
      <c r="C6" s="160"/>
      <c r="D6" s="161">
        <v>276720</v>
      </c>
      <c r="E6" s="162"/>
      <c r="F6" s="163">
        <v>199150</v>
      </c>
      <c r="G6" s="164"/>
      <c r="H6" s="165"/>
    </row>
    <row r="7" spans="1:8" x14ac:dyDescent="0.15">
      <c r="A7" s="146" t="s">
        <v>551</v>
      </c>
      <c r="B7" s="151"/>
      <c r="C7" s="152"/>
      <c r="D7" s="153">
        <v>735551</v>
      </c>
      <c r="E7" s="154"/>
      <c r="F7" s="155">
        <v>332350</v>
      </c>
      <c r="G7" s="156"/>
      <c r="H7" s="157"/>
    </row>
    <row r="8" spans="1:8" x14ac:dyDescent="0.15">
      <c r="A8" s="158"/>
      <c r="B8" s="159"/>
      <c r="C8" s="160"/>
      <c r="D8" s="161">
        <v>619335</v>
      </c>
      <c r="E8" s="162"/>
      <c r="F8" s="163">
        <v>200453</v>
      </c>
      <c r="G8" s="164"/>
      <c r="H8" s="165"/>
    </row>
    <row r="9" spans="1:8" x14ac:dyDescent="0.15">
      <c r="A9" s="146" t="s">
        <v>552</v>
      </c>
      <c r="B9" s="151"/>
      <c r="C9" s="152"/>
      <c r="D9" s="153">
        <v>434987</v>
      </c>
      <c r="E9" s="154"/>
      <c r="F9" s="155">
        <v>362690</v>
      </c>
      <c r="G9" s="156"/>
      <c r="H9" s="157"/>
    </row>
    <row r="10" spans="1:8" x14ac:dyDescent="0.15">
      <c r="A10" s="158"/>
      <c r="B10" s="159"/>
      <c r="C10" s="160"/>
      <c r="D10" s="161">
        <v>211547</v>
      </c>
      <c r="E10" s="162"/>
      <c r="F10" s="163">
        <v>172580</v>
      </c>
      <c r="G10" s="164"/>
      <c r="H10" s="165"/>
    </row>
    <row r="11" spans="1:8" x14ac:dyDescent="0.15">
      <c r="A11" s="146" t="s">
        <v>553</v>
      </c>
      <c r="B11" s="151"/>
      <c r="C11" s="152"/>
      <c r="D11" s="153">
        <v>239562</v>
      </c>
      <c r="E11" s="154"/>
      <c r="F11" s="155">
        <v>296093</v>
      </c>
      <c r="G11" s="156"/>
      <c r="H11" s="157"/>
    </row>
    <row r="12" spans="1:8" x14ac:dyDescent="0.15">
      <c r="A12" s="158"/>
      <c r="B12" s="159"/>
      <c r="C12" s="166"/>
      <c r="D12" s="161">
        <v>85511</v>
      </c>
      <c r="E12" s="162"/>
      <c r="F12" s="163">
        <v>140545</v>
      </c>
      <c r="G12" s="164"/>
      <c r="H12" s="165"/>
    </row>
    <row r="13" spans="1:8" x14ac:dyDescent="0.15">
      <c r="A13" s="146"/>
      <c r="B13" s="151"/>
      <c r="C13" s="152"/>
      <c r="D13" s="153">
        <v>485968</v>
      </c>
      <c r="E13" s="154"/>
      <c r="F13" s="155">
        <v>319562</v>
      </c>
      <c r="G13" s="167"/>
      <c r="H13" s="157"/>
    </row>
    <row r="14" spans="1:8" x14ac:dyDescent="0.15">
      <c r="A14" s="158"/>
      <c r="B14" s="159"/>
      <c r="C14" s="160"/>
      <c r="D14" s="161">
        <v>313226</v>
      </c>
      <c r="E14" s="162"/>
      <c r="F14" s="163">
        <v>173793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2.83</v>
      </c>
      <c r="C19" s="168">
        <f>ROUND(VALUE(SUBSTITUTE(実質収支比率等に係る経年分析!G$48,"▲","-")),2)</f>
        <v>1.02</v>
      </c>
      <c r="D19" s="168">
        <f>ROUND(VALUE(SUBSTITUTE(実質収支比率等に係る経年分析!H$48,"▲","-")),2)</f>
        <v>6.38</v>
      </c>
      <c r="E19" s="168">
        <f>ROUND(VALUE(SUBSTITUTE(実質収支比率等に係る経年分析!I$48,"▲","-")),2)</f>
        <v>4.42</v>
      </c>
      <c r="F19" s="168">
        <f>ROUND(VALUE(SUBSTITUTE(実質収支比率等に係る経年分析!J$48,"▲","-")),2)</f>
        <v>7.72</v>
      </c>
    </row>
    <row r="20" spans="1:11" x14ac:dyDescent="0.15">
      <c r="A20" s="168" t="s">
        <v>56</v>
      </c>
      <c r="B20" s="168">
        <f>ROUND(VALUE(SUBSTITUTE(実質収支比率等に係る経年分析!F$47,"▲","-")),2)</f>
        <v>34.96</v>
      </c>
      <c r="C20" s="168">
        <f>ROUND(VALUE(SUBSTITUTE(実質収支比率等に係る経年分析!G$47,"▲","-")),2)</f>
        <v>33.97</v>
      </c>
      <c r="D20" s="168">
        <f>ROUND(VALUE(SUBSTITUTE(実質収支比率等に係る経年分析!H$47,"▲","-")),2)</f>
        <v>33.43</v>
      </c>
      <c r="E20" s="168">
        <f>ROUND(VALUE(SUBSTITUTE(実質収支比率等に係る経年分析!I$47,"▲","-")),2)</f>
        <v>29.52</v>
      </c>
      <c r="F20" s="168">
        <f>ROUND(VALUE(SUBSTITUTE(実質収支比率等に係る経年分析!J$47,"▲","-")),2)</f>
        <v>31.23</v>
      </c>
    </row>
    <row r="21" spans="1:11" x14ac:dyDescent="0.15">
      <c r="A21" s="168" t="s">
        <v>57</v>
      </c>
      <c r="B21" s="168">
        <f>IF(ISNUMBER(VALUE(SUBSTITUTE(実質収支比率等に係る経年分析!F$49,"▲","-"))),ROUND(VALUE(SUBSTITUTE(実質収支比率等に係る経年分析!F$49,"▲","-")),2),NA())</f>
        <v>2.99</v>
      </c>
      <c r="C21" s="168">
        <f>IF(ISNUMBER(VALUE(SUBSTITUTE(実質収支比率等に係る経年分析!G$49,"▲","-"))),ROUND(VALUE(SUBSTITUTE(実質収支比率等に係る経年分析!G$49,"▲","-")),2),NA())</f>
        <v>19.600000000000001</v>
      </c>
      <c r="D21" s="168">
        <f>IF(ISNUMBER(VALUE(SUBSTITUTE(実質収支比率等に係る経年分析!H$49,"▲","-"))),ROUND(VALUE(SUBSTITUTE(実質収支比率等に係る経年分析!H$49,"▲","-")),2),NA())</f>
        <v>9.31</v>
      </c>
      <c r="E21" s="168">
        <f>IF(ISNUMBER(VALUE(SUBSTITUTE(実質収支比率等に係る経年分析!I$49,"▲","-"))),ROUND(VALUE(SUBSTITUTE(実質収支比率等に係る経年分析!I$49,"▲","-")),2),NA())</f>
        <v>1.37</v>
      </c>
      <c r="F21" s="168">
        <f>IF(ISNUMBER(VALUE(SUBSTITUTE(実質収支比率等に係る経年分析!J$49,"▲","-"))),ROUND(VALUE(SUBSTITUTE(実質収支比率等に係る経年分析!J$49,"▲","-")),2),NA())</f>
        <v>6.47</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特別会計後期高齢者医療保険事業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特別会計へき地三度出張診療所</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特別会計浦郷診療所</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特別会計簡易水道事業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15">
      <c r="A34" s="169" t="str">
        <f>IF(連結実質赤字比率に係る赤字・黒字の構成分析!C$36="",NA(),連結実質赤字比率に係る赤字・黒字の構成分析!C$36)</f>
        <v>特別会計下水道事業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0.02</v>
      </c>
    </row>
    <row r="35" spans="1:16" x14ac:dyDescent="0.15">
      <c r="A35" s="169" t="str">
        <f>IF(連結実質赤字比率に係る赤字・黒字の構成分析!C$35="",NA(),連結実質赤字比率に係る赤字・黒字の構成分析!C$35)</f>
        <v>特別会計国民健康保険事業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0.11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0.24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6.38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7.71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853</v>
      </c>
      <c r="E42" s="170"/>
      <c r="F42" s="170"/>
      <c r="G42" s="170">
        <f>'実質公債費比率（分子）の構造'!L$52</f>
        <v>956</v>
      </c>
      <c r="H42" s="170"/>
      <c r="I42" s="170"/>
      <c r="J42" s="170">
        <f>'実質公債費比率（分子）の構造'!M$52</f>
        <v>998</v>
      </c>
      <c r="K42" s="170"/>
      <c r="L42" s="170"/>
      <c r="M42" s="170">
        <f>'実質公債費比率（分子）の構造'!N$52</f>
        <v>1250</v>
      </c>
      <c r="N42" s="170"/>
      <c r="O42" s="170"/>
      <c r="P42" s="170">
        <f>'実質公債費比率（分子）の構造'!O$52</f>
        <v>1285</v>
      </c>
    </row>
    <row r="43" spans="1:16" x14ac:dyDescent="0.15">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24</v>
      </c>
      <c r="C45" s="170"/>
      <c r="D45" s="170"/>
      <c r="E45" s="170">
        <f>'実質公債費比率（分子）の構造'!L$49</f>
        <v>28</v>
      </c>
      <c r="F45" s="170"/>
      <c r="G45" s="170"/>
      <c r="H45" s="170">
        <f>'実質公債費比率（分子）の構造'!M$49</f>
        <v>25</v>
      </c>
      <c r="I45" s="170"/>
      <c r="J45" s="170"/>
      <c r="K45" s="170">
        <f>'実質公債費比率（分子）の構造'!N$49</f>
        <v>30</v>
      </c>
      <c r="L45" s="170"/>
      <c r="M45" s="170"/>
      <c r="N45" s="170">
        <f>'実質公債費比率（分子）の構造'!O$49</f>
        <v>32</v>
      </c>
      <c r="O45" s="170"/>
      <c r="P45" s="170"/>
    </row>
    <row r="46" spans="1:16" x14ac:dyDescent="0.15">
      <c r="A46" s="170" t="s">
        <v>68</v>
      </c>
      <c r="B46" s="170">
        <f>'実質公債費比率（分子）の構造'!K$48</f>
        <v>176</v>
      </c>
      <c r="C46" s="170"/>
      <c r="D46" s="170"/>
      <c r="E46" s="170">
        <f>'実質公債費比率（分子）の構造'!L$48</f>
        <v>151</v>
      </c>
      <c r="F46" s="170"/>
      <c r="G46" s="170"/>
      <c r="H46" s="170">
        <f>'実質公債費比率（分子）の構造'!M$48</f>
        <v>144</v>
      </c>
      <c r="I46" s="170"/>
      <c r="J46" s="170"/>
      <c r="K46" s="170">
        <f>'実質公債費比率（分子）の構造'!N$48</f>
        <v>135</v>
      </c>
      <c r="L46" s="170"/>
      <c r="M46" s="170"/>
      <c r="N46" s="170">
        <f>'実質公債費比率（分子）の構造'!O$48</f>
        <v>129</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891</v>
      </c>
      <c r="C49" s="170"/>
      <c r="D49" s="170"/>
      <c r="E49" s="170">
        <f>'実質公債費比率（分子）の構造'!L$45</f>
        <v>1068</v>
      </c>
      <c r="F49" s="170"/>
      <c r="G49" s="170"/>
      <c r="H49" s="170">
        <f>'実質公債費比率（分子）の構造'!M$45</f>
        <v>1051</v>
      </c>
      <c r="I49" s="170"/>
      <c r="J49" s="170"/>
      <c r="K49" s="170">
        <f>'実質公債費比率（分子）の構造'!N$45</f>
        <v>1336</v>
      </c>
      <c r="L49" s="170"/>
      <c r="M49" s="170"/>
      <c r="N49" s="170">
        <f>'実質公債費比率（分子）の構造'!O$45</f>
        <v>1397</v>
      </c>
      <c r="O49" s="170"/>
      <c r="P49" s="170"/>
    </row>
    <row r="50" spans="1:16" x14ac:dyDescent="0.15">
      <c r="A50" s="170" t="s">
        <v>72</v>
      </c>
      <c r="B50" s="170" t="e">
        <f>NA()</f>
        <v>#N/A</v>
      </c>
      <c r="C50" s="170">
        <f>IF(ISNUMBER('実質公債費比率（分子）の構造'!K$53),'実質公債費比率（分子）の構造'!K$53,NA())</f>
        <v>238</v>
      </c>
      <c r="D50" s="170" t="e">
        <f>NA()</f>
        <v>#N/A</v>
      </c>
      <c r="E50" s="170" t="e">
        <f>NA()</f>
        <v>#N/A</v>
      </c>
      <c r="F50" s="170">
        <f>IF(ISNUMBER('実質公債費比率（分子）の構造'!L$53),'実質公債費比率（分子）の構造'!L$53,NA())</f>
        <v>291</v>
      </c>
      <c r="G50" s="170" t="e">
        <f>NA()</f>
        <v>#N/A</v>
      </c>
      <c r="H50" s="170" t="e">
        <f>NA()</f>
        <v>#N/A</v>
      </c>
      <c r="I50" s="170">
        <f>IF(ISNUMBER('実質公債費比率（分子）の構造'!M$53),'実質公債費比率（分子）の構造'!M$53,NA())</f>
        <v>222</v>
      </c>
      <c r="J50" s="170" t="e">
        <f>NA()</f>
        <v>#N/A</v>
      </c>
      <c r="K50" s="170" t="e">
        <f>NA()</f>
        <v>#N/A</v>
      </c>
      <c r="L50" s="170">
        <f>IF(ISNUMBER('実質公債費比率（分子）の構造'!N$53),'実質公債費比率（分子）の構造'!N$53,NA())</f>
        <v>251</v>
      </c>
      <c r="M50" s="170" t="e">
        <f>NA()</f>
        <v>#N/A</v>
      </c>
      <c r="N50" s="170" t="e">
        <f>NA()</f>
        <v>#N/A</v>
      </c>
      <c r="O50" s="170">
        <f>IF(ISNUMBER('実質公債費比率（分子）の構造'!O$53),'実質公債費比率（分子）の構造'!O$53,NA())</f>
        <v>273</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9729</v>
      </c>
      <c r="E56" s="169"/>
      <c r="F56" s="169"/>
      <c r="G56" s="169">
        <f>'将来負担比率（分子）の構造'!J$52</f>
        <v>9870</v>
      </c>
      <c r="H56" s="169"/>
      <c r="I56" s="169"/>
      <c r="J56" s="169">
        <f>'将来負担比率（分子）の構造'!K$52</f>
        <v>10149</v>
      </c>
      <c r="K56" s="169"/>
      <c r="L56" s="169"/>
      <c r="M56" s="169">
        <f>'将来負担比率（分子）の構造'!L$52</f>
        <v>9730</v>
      </c>
      <c r="N56" s="169"/>
      <c r="O56" s="169"/>
      <c r="P56" s="169">
        <f>'将来負担比率（分子）の構造'!M$52</f>
        <v>9011</v>
      </c>
    </row>
    <row r="57" spans="1:16" x14ac:dyDescent="0.15">
      <c r="A57" s="169" t="s">
        <v>43</v>
      </c>
      <c r="B57" s="169"/>
      <c r="C57" s="169"/>
      <c r="D57" s="169">
        <f>'将来負担比率（分子）の構造'!I$51</f>
        <v>409</v>
      </c>
      <c r="E57" s="169"/>
      <c r="F57" s="169"/>
      <c r="G57" s="169">
        <f>'将来負担比率（分子）の構造'!J$51</f>
        <v>393</v>
      </c>
      <c r="H57" s="169"/>
      <c r="I57" s="169"/>
      <c r="J57" s="169">
        <f>'将来負担比率（分子）の構造'!K$51</f>
        <v>378</v>
      </c>
      <c r="K57" s="169"/>
      <c r="L57" s="169"/>
      <c r="M57" s="169">
        <f>'将来負担比率（分子）の構造'!L$51</f>
        <v>332</v>
      </c>
      <c r="N57" s="169"/>
      <c r="O57" s="169"/>
      <c r="P57" s="169">
        <f>'将来負担比率（分子）の構造'!M$51</f>
        <v>293</v>
      </c>
    </row>
    <row r="58" spans="1:16" x14ac:dyDescent="0.15">
      <c r="A58" s="169" t="s">
        <v>42</v>
      </c>
      <c r="B58" s="169"/>
      <c r="C58" s="169"/>
      <c r="D58" s="169">
        <f>'将来負担比率（分子）の構造'!I$50</f>
        <v>2435</v>
      </c>
      <c r="E58" s="169"/>
      <c r="F58" s="169"/>
      <c r="G58" s="169">
        <f>'将来負担比率（分子）の構造'!J$50</f>
        <v>1941</v>
      </c>
      <c r="H58" s="169"/>
      <c r="I58" s="169"/>
      <c r="J58" s="169">
        <f>'将来負担比率（分子）の構造'!K$50</f>
        <v>1847</v>
      </c>
      <c r="K58" s="169"/>
      <c r="L58" s="169"/>
      <c r="M58" s="169">
        <f>'将来負担比率（分子）の構造'!L$50</f>
        <v>2136</v>
      </c>
      <c r="N58" s="169"/>
      <c r="O58" s="169"/>
      <c r="P58" s="169">
        <f>'将来負担比率（分子）の構造'!M$50</f>
        <v>2221</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660</v>
      </c>
      <c r="C62" s="169"/>
      <c r="D62" s="169"/>
      <c r="E62" s="169">
        <f>'将来負担比率（分子）の構造'!J$45</f>
        <v>658</v>
      </c>
      <c r="F62" s="169"/>
      <c r="G62" s="169"/>
      <c r="H62" s="169">
        <f>'将来負担比率（分子）の構造'!K$45</f>
        <v>644</v>
      </c>
      <c r="I62" s="169"/>
      <c r="J62" s="169"/>
      <c r="K62" s="169">
        <f>'将来負担比率（分子）の構造'!L$45</f>
        <v>628</v>
      </c>
      <c r="L62" s="169"/>
      <c r="M62" s="169"/>
      <c r="N62" s="169">
        <f>'将来負担比率（分子）の構造'!M$45</f>
        <v>634</v>
      </c>
      <c r="O62" s="169"/>
      <c r="P62" s="169"/>
    </row>
    <row r="63" spans="1:16" x14ac:dyDescent="0.15">
      <c r="A63" s="169" t="s">
        <v>35</v>
      </c>
      <c r="B63" s="169">
        <f>'将来負担比率（分子）の構造'!I$44</f>
        <v>221</v>
      </c>
      <c r="C63" s="169"/>
      <c r="D63" s="169"/>
      <c r="E63" s="169">
        <f>'将来負担比率（分子）の構造'!J$44</f>
        <v>204</v>
      </c>
      <c r="F63" s="169"/>
      <c r="G63" s="169"/>
      <c r="H63" s="169">
        <f>'将来負担比率（分子）の構造'!K$44</f>
        <v>206</v>
      </c>
      <c r="I63" s="169"/>
      <c r="J63" s="169"/>
      <c r="K63" s="169">
        <f>'将来負担比率（分子）の構造'!L$44</f>
        <v>208</v>
      </c>
      <c r="L63" s="169"/>
      <c r="M63" s="169"/>
      <c r="N63" s="169">
        <f>'将来負担比率（分子）の構造'!M$44</f>
        <v>204</v>
      </c>
      <c r="O63" s="169"/>
      <c r="P63" s="169"/>
    </row>
    <row r="64" spans="1:16" x14ac:dyDescent="0.15">
      <c r="A64" s="169" t="s">
        <v>34</v>
      </c>
      <c r="B64" s="169">
        <f>'将来負担比率（分子）の構造'!I$43</f>
        <v>1542</v>
      </c>
      <c r="C64" s="169"/>
      <c r="D64" s="169"/>
      <c r="E64" s="169">
        <f>'将来負担比率（分子）の構造'!J$43</f>
        <v>1481</v>
      </c>
      <c r="F64" s="169"/>
      <c r="G64" s="169"/>
      <c r="H64" s="169">
        <f>'将来負担比率（分子）の構造'!K$43</f>
        <v>1491</v>
      </c>
      <c r="I64" s="169"/>
      <c r="J64" s="169"/>
      <c r="K64" s="169">
        <f>'将来負担比率（分子）の構造'!L$43</f>
        <v>1453</v>
      </c>
      <c r="L64" s="169"/>
      <c r="M64" s="169"/>
      <c r="N64" s="169">
        <f>'将来負担比率（分子）の構造'!M$43</f>
        <v>1470</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11809</v>
      </c>
      <c r="C66" s="169"/>
      <c r="D66" s="169"/>
      <c r="E66" s="169">
        <f>'将来負担比率（分子）の構造'!J$41</f>
        <v>11442</v>
      </c>
      <c r="F66" s="169"/>
      <c r="G66" s="169"/>
      <c r="H66" s="169">
        <f>'将来負担比率（分子）の構造'!K$41</f>
        <v>12074</v>
      </c>
      <c r="I66" s="169"/>
      <c r="J66" s="169"/>
      <c r="K66" s="169">
        <f>'将来負担比率（分子）の構造'!L$41</f>
        <v>11526</v>
      </c>
      <c r="L66" s="169"/>
      <c r="M66" s="169"/>
      <c r="N66" s="169">
        <f>'将来負担比率（分子）の構造'!M$41</f>
        <v>10682</v>
      </c>
      <c r="O66" s="169"/>
      <c r="P66" s="169"/>
    </row>
    <row r="67" spans="1:16" x14ac:dyDescent="0.15">
      <c r="A67" s="169" t="s">
        <v>76</v>
      </c>
      <c r="B67" s="169" t="e">
        <f>NA()</f>
        <v>#N/A</v>
      </c>
      <c r="C67" s="169">
        <f>IF(ISNUMBER('将来負担比率（分子）の構造'!I$53), IF('将来負担比率（分子）の構造'!I$53 &lt; 0, 0, '将来負担比率（分子）の構造'!I$53), NA())</f>
        <v>1658</v>
      </c>
      <c r="D67" s="169" t="e">
        <f>NA()</f>
        <v>#N/A</v>
      </c>
      <c r="E67" s="169" t="e">
        <f>NA()</f>
        <v>#N/A</v>
      </c>
      <c r="F67" s="169">
        <f>IF(ISNUMBER('将来負担比率（分子）の構造'!J$53), IF('将来負担比率（分子）の構造'!J$53 &lt; 0, 0, '将来負担比率（分子）の構造'!J$53), NA())</f>
        <v>1581</v>
      </c>
      <c r="G67" s="169" t="e">
        <f>NA()</f>
        <v>#N/A</v>
      </c>
      <c r="H67" s="169" t="e">
        <f>NA()</f>
        <v>#N/A</v>
      </c>
      <c r="I67" s="169">
        <f>IF(ISNUMBER('将来負担比率（分子）の構造'!K$53), IF('将来負担比率（分子）の構造'!K$53 &lt; 0, 0, '将来負担比率（分子）の構造'!K$53), NA())</f>
        <v>2040</v>
      </c>
      <c r="J67" s="169" t="e">
        <f>NA()</f>
        <v>#N/A</v>
      </c>
      <c r="K67" s="169" t="e">
        <f>NA()</f>
        <v>#N/A</v>
      </c>
      <c r="L67" s="169">
        <f>IF(ISNUMBER('将来負担比率（分子）の構造'!L$53), IF('将来負担比率（分子）の構造'!L$53 &lt; 0, 0, '将来負担比率（分子）の構造'!L$53), NA())</f>
        <v>1617</v>
      </c>
      <c r="M67" s="169" t="e">
        <f>NA()</f>
        <v>#N/A</v>
      </c>
      <c r="N67" s="169" t="e">
        <f>NA()</f>
        <v>#N/A</v>
      </c>
      <c r="O67" s="169">
        <f>IF(ISNUMBER('将来負担比率（分子）の構造'!M$53), IF('将来負担比率（分子）の構造'!M$53 &lt; 0, 0, '将来負担比率（分子）の構造'!M$53), NA())</f>
        <v>1466</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970</v>
      </c>
      <c r="C72" s="173">
        <f>基金残高に係る経年分析!G55</f>
        <v>989</v>
      </c>
      <c r="D72" s="173">
        <f>基金残高に係る経年分析!H55</f>
        <v>1031</v>
      </c>
    </row>
    <row r="73" spans="1:16" x14ac:dyDescent="0.15">
      <c r="A73" s="172" t="s">
        <v>79</v>
      </c>
      <c r="B73" s="173">
        <f>基金残高に係る経年分析!F56</f>
        <v>497</v>
      </c>
      <c r="C73" s="173">
        <f>基金残高に係る経年分析!G56</f>
        <v>949</v>
      </c>
      <c r="D73" s="173">
        <f>基金残高に係る経年分析!H56</f>
        <v>1008</v>
      </c>
    </row>
    <row r="74" spans="1:16" x14ac:dyDescent="0.15">
      <c r="A74" s="172" t="s">
        <v>80</v>
      </c>
      <c r="B74" s="173">
        <f>基金残高に係る経年分析!F57</f>
        <v>346</v>
      </c>
      <c r="C74" s="173">
        <f>基金残高に係る経年分析!G57</f>
        <v>165</v>
      </c>
      <c r="D74" s="173">
        <f>基金残高に係る経年分析!H57</f>
        <v>148</v>
      </c>
    </row>
  </sheetData>
  <sheetProtection algorithmName="SHA-512" hashValue="H2BxCVMAGTv83x2JkrfwmTbQA4kwKz7s76iNZmOrSl5Se8MaCzpKullsF/gODjjawGXfQDbQds9jUk3uxHRrdQ==" saltValue="gbBWxPXXe51sgDQu1DXRT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2024-03-08T07:23:18Z</cp:lastPrinted>
  <dcterms:created xsi:type="dcterms:W3CDTF">2024-02-05T02:44:58Z</dcterms:created>
  <dcterms:modified xsi:type="dcterms:W3CDTF">2024-09-17T23:49:57Z</dcterms:modified>
  <cp:category/>
</cp:coreProperties>
</file>