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1_財政一般\09_財政状況資料集（財政一覧表、比較分析表）\R5（R4決算）\02_9月公表分\05_HP公表\"/>
    </mc:Choice>
  </mc:AlternateContent>
  <bookViews>
    <workbookView xWindow="-120" yWindow="-120" windowWidth="29040" windowHeight="1584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3" r:id="rId15"/>
    <sheet name="施設類型別ストック情報分析表②" sheetId="24"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4" i="10"/>
  <c r="CO35" i="10" s="1"/>
  <c r="CO36" i="10" s="1"/>
  <c r="BW34" i="10"/>
  <c r="BW35" i="10" s="1"/>
  <c r="BW36" i="10" s="1"/>
  <c r="C34" i="10"/>
  <c r="C35" i="10" l="1"/>
  <c r="C36" i="10" s="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l="1"/>
  <c r="BE35" i="10" s="1"/>
  <c r="BE36" i="10" s="1"/>
</calcChain>
</file>

<file path=xl/sharedStrings.xml><?xml version="1.0" encoding="utf-8"?>
<sst xmlns="http://schemas.openxmlformats.org/spreadsheetml/2006/main" count="1110" uniqueCount="615">
  <si>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</si>
  <si>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</si>
  <si>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</si>
  <si>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</si>
  <si>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</si>
  <si>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</si>
  <si>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</si>
  <si>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</si>
  <si>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</si>
  <si>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</si>
  <si>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</si>
  <si>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</si>
  <si>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</si>
  <si>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</si>
  <si>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</si>
  <si>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</si>
  <si>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</si>
  <si>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</si>
  <si>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</si>
  <si>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</si>
  <si>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</si>
  <si>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</si>
  <si>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</si>
  <si>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</si>
  <si>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</si>
  <si>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</si>
  <si>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</si>
  <si>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</si>
  <si>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</si>
  <si>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</si>
  <si>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</si>
  <si>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</si>
  <si>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</si>
  <si>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</si>
  <si>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</si>
  <si>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</si>
  <si>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</si>
  <si>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</si>
  <si>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</si>
  <si>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</si>
  <si>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</si>
  <si>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</si>
  <si>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</si>
  <si>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</si>
  <si>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</si>
  <si>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</si>
  <si>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</si>
  <si>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</si>
  <si>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</si>
  <si>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</si>
  <si>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</si>
  <si>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</si>
  <si>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</si>
  <si>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</si>
  <si>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</si>
  <si>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</si>
  <si>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</si>
  <si>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</si>
  <si>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</si>
  <si>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</si>
  <si>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</si>
  <si>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</si>
  <si>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</si>
  <si>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</si>
  <si>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</si>
  <si>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</si>
  <si>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</si>
  <si>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</si>
  <si>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</si>
  <si>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</si>
  <si>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</si>
  <si>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</si>
  <si>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</si>
  <si>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</si>
  <si>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</si>
  <si>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</si>
  <si>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</si>
  <si>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</si>
  <si>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</si>
  <si>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</si>
  <si>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</si>
  <si>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</si>
  <si>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</si>
  <si>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</si>
  <si>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</si>
  <si>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</si>
  <si>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</si>
  <si>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</si>
  <si>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</si>
  <si>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</si>
  <si>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</si>
  <si>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</si>
  <si>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</si>
  <si>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</si>
  <si>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</si>
  <si>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</si>
  <si>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</si>
  <si>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</si>
  <si>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</si>
  <si>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</si>
  <si>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大田市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</si>
  <si>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</si>
  <si>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</si>
  <si>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</si>
  <si>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</si>
  <si>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</si>
  <si>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</si>
  <si>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</si>
  <si>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</si>
  <si>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</si>
  <si>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</si>
  <si>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</si>
  <si>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</si>
  <si>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</si>
  <si>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</si>
  <si>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</si>
  <si>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</si>
  <si>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</si>
  <si>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</si>
  <si>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</si>
  <si>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</si>
  <si>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</si>
  <si>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</si>
  <si>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</si>
  <si>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</si>
  <si>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</si>
  <si>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</si>
  <si>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</si>
  <si>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</si>
  <si>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</si>
  <si>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</si>
  <si>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</si>
  <si>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</si>
  <si>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</si>
  <si>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</si>
  <si>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</si>
  <si>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</si>
  <si>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</si>
  <si>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</si>
  <si>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</si>
  <si>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</si>
  <si>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</si>
  <si>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</si>
  <si>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</si>
  <si>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</si>
  <si>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</si>
  <si>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</si>
  <si>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</si>
  <si>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</si>
  <si>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</si>
  <si>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</si>
  <si>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</si>
  <si>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</si>
  <si>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</si>
  <si>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</si>
  <si>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</si>
  <si>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</si>
  <si>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</si>
  <si>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</si>
  <si>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</si>
  <si>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</si>
  <si>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</si>
  <si>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</si>
  <si>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</si>
  <si>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</si>
  <si>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</si>
  <si>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</si>
  <si>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</si>
  <si>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</si>
  <si>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</si>
  <si>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</si>
  <si>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</si>
  <si>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</si>
  <si>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</si>
  <si>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</si>
  <si>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</si>
  <si>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</si>
  <si>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</si>
  <si>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</si>
  <si>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</si>
  <si>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</si>
  <si>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</si>
  <si>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</si>
  <si>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</si>
  <si>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</si>
  <si>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</si>
  <si>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</si>
  <si>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</si>
  <si>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</si>
  <si>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</si>
  <si>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</si>
  <si>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</si>
  <si>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</si>
  <si>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</si>
  <si>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</si>
  <si>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</si>
  <si>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</si>
  <si>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</si>
  <si>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</si>
  <si>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</si>
  <si>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</si>
  <si>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</si>
  <si>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</si>
  <si>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</si>
  <si>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</si>
  <si>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</si>
  <si>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</si>
  <si>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</si>
  <si>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</si>
  <si>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</si>
  <si>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</si>
  <si>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</si>
  <si>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</si>
  <si>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</si>
  <si>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</si>
  <si>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島根県大田市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</si>
  <si>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</si>
  <si>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</si>
  <si>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</si>
  <si>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</si>
  <si>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</si>
  <si>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</si>
  <si>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</si>
  <si>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</si>
  <si>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</si>
  <si>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</si>
  <si>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</si>
  <si>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</si>
  <si>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</si>
  <si>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</si>
  <si>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</si>
  <si>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</si>
  <si>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</si>
  <si>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</si>
  <si>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</si>
  <si>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</si>
  <si>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</si>
  <si>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</si>
  <si>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</si>
  <si>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</si>
  <si>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</si>
  <si>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</si>
  <si>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</si>
  <si>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</si>
  <si>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</si>
  <si>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</si>
  <si>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</si>
  <si>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</si>
  <si>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</si>
  <si>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</si>
  <si>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</si>
  <si>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</si>
  <si>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</si>
  <si>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</si>
  <si>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</si>
  <si>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</si>
  <si>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</si>
  <si>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</si>
  <si>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</si>
  <si>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</si>
  <si>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</si>
  <si>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</si>
  <si>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</si>
  <si>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</si>
  <si>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</si>
  <si>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</si>
  <si>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</si>
  <si>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</si>
  <si>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</si>
  <si>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</si>
  <si>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</si>
  <si>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</si>
  <si>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</si>
  <si>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</si>
  <si>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</si>
  <si>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</si>
  <si>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</si>
  <si>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</si>
  <si>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</si>
  <si>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</si>
  <si>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</si>
  <si>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</si>
  <si>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</si>
  <si>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</si>
  <si>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</si>
  <si>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</si>
  <si>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</si>
  <si>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</si>
  <si>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</si>
  <si>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</si>
  <si>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</si>
  <si>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</si>
  <si>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</si>
  <si>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</si>
  <si>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</si>
  <si>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</si>
  <si>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</si>
  <si>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</si>
  <si>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</si>
  <si>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</si>
  <si>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</si>
  <si>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</si>
  <si>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</si>
  <si>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</si>
  <si>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</si>
  <si>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</si>
  <si>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</si>
  <si>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</si>
  <si>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</si>
  <si>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</si>
  <si>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</si>
  <si>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</si>
  <si>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</si>
  <si>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</si>
  <si>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</si>
  <si>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</si>
  <si>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</si>
  <si>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</si>
  <si>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</si>
  <si>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</si>
  <si>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</si>
  <si>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</si>
  <si>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</si>
  <si>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</si>
  <si>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</si>
  <si>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</si>
  <si>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</si>
  <si>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</si>
  <si>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</si>
  <si>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</si>
  <si>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</si>
  <si>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</si>
  <si>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</si>
  <si>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</si>
  <si>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</si>
  <si>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</si>
  <si>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</si>
  <si>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</si>
  <si>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</si>
  <si>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</si>
  <si>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</si>
  <si>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</si>
  <si>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</si>
  <si>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</si>
  <si>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簡易水道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</si>
  <si>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</si>
  <si>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</si>
  <si>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</si>
  <si>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</si>
  <si>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</si>
  <si>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</si>
  <si>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</si>
  <si>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</si>
  <si>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</si>
  <si>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</si>
  <si>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</si>
  <si>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</si>
  <si>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</si>
  <si>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</si>
  <si>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</si>
  <si>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</si>
  <si>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</si>
  <si>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</si>
  <si>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</si>
  <si>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</si>
  <si>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</si>
  <si>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</si>
  <si>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島根県大田市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</si>
  <si>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</si>
  <si>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</si>
  <si>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</si>
  <si>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</si>
  <si>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</si>
  <si>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</si>
  <si>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</si>
  <si>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</si>
  <si>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</si>
  <si>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</si>
  <si>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</si>
  <si>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</si>
  <si>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</si>
  <si>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</si>
  <si>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</si>
  <si>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</si>
  <si>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</si>
  <si>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</si>
  <si>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</si>
  <si>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</si>
  <si>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簡易給水施設事業特別会計</t>
    <phoneticPr fontId="5"/>
  </si>
  <si>
    <t>大田市駅周辺土地区画整理事業特別会計（普通会計）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</si>
  <si>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</si>
  <si>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</si>
  <si>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</si>
  <si>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</si>
  <si>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</si>
  <si>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</si>
  <si>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</si>
  <si>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</si>
  <si>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</si>
  <si>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</si>
  <si>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</si>
  <si>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</si>
  <si>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</si>
  <si>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</si>
  <si>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</si>
  <si>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</si>
  <si>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</si>
  <si>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介護保険事業特別会計</t>
    <phoneticPr fontId="5"/>
  </si>
  <si>
    <t>大田市水道事業会計</t>
    <phoneticPr fontId="5"/>
  </si>
  <si>
    <t>法適用企業</t>
    <phoneticPr fontId="5"/>
  </si>
  <si>
    <t>大田市病院事業会計</t>
    <phoneticPr fontId="5"/>
  </si>
  <si>
    <t>法適用企業</t>
    <phoneticPr fontId="5"/>
  </si>
  <si>
    <t>大田市下水道事業会計</t>
    <phoneticPr fontId="5"/>
  </si>
  <si>
    <t>法適用企業</t>
    <phoneticPr fontId="5"/>
  </si>
  <si>
    <t>生活排水処理事業特別会計</t>
    <phoneticPr fontId="5"/>
  </si>
  <si>
    <t>法非適用企業</t>
    <phoneticPr fontId="5"/>
  </si>
  <si>
    <t>農業集落排水事業特別会計</t>
    <phoneticPr fontId="5"/>
  </si>
  <si>
    <t>-</t>
    <phoneticPr fontId="5"/>
  </si>
  <si>
    <t>法非適用企業</t>
    <phoneticPr fontId="5"/>
  </si>
  <si>
    <t>大田市駅周辺土地区画整理事業特別会計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</si>
  <si>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</si>
  <si>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</si>
  <si>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</si>
  <si>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</si>
  <si>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</si>
  <si>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</si>
  <si>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</si>
  <si>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</si>
  <si>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</si>
  <si>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</si>
  <si>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</si>
  <si>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</si>
  <si>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</si>
  <si>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</si>
  <si>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</si>
  <si>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</si>
  <si>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</si>
  <si>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</si>
  <si>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</si>
  <si>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</si>
  <si>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</si>
  <si>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</si>
  <si>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</si>
  <si>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</si>
  <si>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</si>
  <si>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</si>
  <si>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</si>
  <si>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</si>
  <si>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</si>
  <si>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</si>
  <si>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</si>
  <si>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</si>
  <si>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</si>
  <si>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</si>
  <si>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</si>
  <si>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</si>
  <si>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</si>
  <si>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</si>
  <si>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</si>
  <si>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</si>
  <si>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</si>
  <si>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t>
    <phoneticPr fontId="5"/>
  </si>
  <si>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</si>
  <si>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</si>
  <si>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</si>
  <si>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</si>
  <si>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</si>
  <si>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</si>
  <si>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</si>
  <si>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</si>
  <si>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</si>
  <si>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</si>
  <si>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</si>
  <si>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</si>
  <si>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</si>
  <si>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</si>
  <si>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</si>
  <si>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</si>
  <si>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</si>
  <si>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</si>
  <si>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</si>
  <si>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大田市病院事業会計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</si>
  <si>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</si>
  <si>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</si>
  <si>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大田市下水道事業会計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</si>
  <si>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</si>
  <si>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</si>
  <si>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生活排水処理事業特別会計</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</si>
  <si>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</si>
  <si>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</si>
  <si>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</si>
  <si>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</si>
  <si>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</si>
  <si>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</si>
  <si>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</si>
  <si>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</si>
  <si>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</si>
  <si>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</si>
  <si>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</si>
  <si>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</si>
  <si>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</si>
  <si>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</si>
  <si>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</si>
  <si>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</si>
  <si>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</si>
  <si>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</si>
  <si>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</si>
  <si>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</si>
  <si>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</si>
  <si>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</si>
  <si>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</si>
  <si>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</si>
  <si>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</si>
  <si>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</si>
  <si>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</si>
  <si>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</si>
  <si>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</si>
  <si>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</si>
  <si>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</si>
  <si>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</si>
  <si>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</si>
  <si>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</si>
  <si>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</si>
  <si>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</si>
  <si>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</si>
  <si>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</si>
  <si>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</si>
  <si>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</si>
  <si>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</si>
  <si>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</si>
  <si>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</si>
  <si>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</si>
  <si>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</si>
  <si>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</si>
  <si>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</si>
  <si>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</si>
  <si>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</si>
  <si>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</si>
  <si>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</si>
  <si>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</si>
  <si>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</si>
  <si>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</si>
  <si>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</si>
  <si>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</si>
  <si>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</si>
  <si>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</si>
  <si>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</si>
  <si>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</si>
  <si>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</si>
  <si>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</si>
  <si>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</si>
  <si>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</si>
  <si>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</si>
  <si>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</si>
  <si>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</si>
  <si>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</si>
  <si>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</si>
  <si>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</si>
  <si>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</si>
  <si>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</si>
  <si>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</si>
  <si>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</si>
  <si>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</si>
  <si>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</si>
  <si>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</si>
  <si>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</si>
  <si>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</si>
  <si>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</si>
  <si>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</si>
  <si>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</si>
  <si>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</si>
  <si>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</si>
  <si>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</si>
  <si>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2.39</t>
  </si>
  <si>
    <t>▲ 0.69</t>
  </si>
  <si>
    <t>▲ 1.83</t>
  </si>
  <si>
    <t>大田市病院事業会計</t>
  </si>
  <si>
    <t>一般会計</t>
  </si>
  <si>
    <t>大田市水道事業会計</t>
  </si>
  <si>
    <t>介護保険事業特別会計</t>
  </si>
  <si>
    <t>大田市下水道事業会計</t>
  </si>
  <si>
    <t>国民健康保険事業特別会計</t>
  </si>
  <si>
    <t>後期高齢者医療事業特別会計</t>
  </si>
  <si>
    <t>簡易給水施設事業特別会計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</si>
  <si>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</si>
  <si>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</si>
  <si>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</si>
  <si>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</si>
  <si>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</si>
  <si>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</si>
  <si>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</si>
  <si>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</si>
  <si>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</si>
  <si>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島根県市町村総合事務組合</t>
  </si>
  <si>
    <t>島根県後期高齢者医療広域連合（普通会計）</t>
  </si>
  <si>
    <t>島根県後期高齢者医療広域連合（後期高齢者医療事業特別会計）</t>
  </si>
  <si>
    <t>（公財）大田市体育・公園・文化事業団</t>
  </si>
  <si>
    <t>（株）大田ふるさとセンター</t>
  </si>
  <si>
    <t>（公財）シルバーランド振興事業団</t>
  </si>
  <si>
    <t>合併振興基金</t>
    <rPh sb="0" eb="2">
      <t>ガッペイ</t>
    </rPh>
    <rPh sb="2" eb="6">
      <t>シンコウキキン</t>
    </rPh>
    <phoneticPr fontId="5"/>
  </si>
  <si>
    <t>まちづくり推進基金</t>
    <rPh sb="5" eb="7">
      <t>スイシン</t>
    </rPh>
    <rPh sb="7" eb="9">
      <t>キキン</t>
    </rPh>
    <phoneticPr fontId="2"/>
  </si>
  <si>
    <t>公共施設総合管理基金</t>
    <rPh sb="0" eb="4">
      <t>コウキョウシセツ</t>
    </rPh>
    <rPh sb="4" eb="6">
      <t>ソウゴウ</t>
    </rPh>
    <rPh sb="6" eb="8">
      <t>カンリ</t>
    </rPh>
    <rPh sb="8" eb="10">
      <t>キキン</t>
    </rPh>
    <phoneticPr fontId="2"/>
  </si>
  <si>
    <t>石見銀山基金</t>
    <rPh sb="0" eb="6">
      <t>イワミギンザンキキン</t>
    </rPh>
    <phoneticPr fontId="2"/>
  </si>
  <si>
    <t>仁摩サンドミュージアム管理基金</t>
    <rPh sb="0" eb="2">
      <t>ニマ</t>
    </rPh>
    <rPh sb="11" eb="13">
      <t>カンリ</t>
    </rPh>
    <rPh sb="13" eb="15">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</si>
  <si>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</si>
  <si>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</si>
  <si>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将来負担比率及び有形固定資産減価償却率ともに、例年類似団体平均より高い水準が続いており、減価償却を終えてきているにも関わらず将来負担も大きく抱えている状況にある。
　今後、老朽化が進んだ公共施設の更新等の大規模な普通建設事業が予定されており、将来負担比率の上昇が見込まれるため、「公共施設等適正化計画」に基づき、老朽化した施設の適正な管理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</si>
  <si>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</si>
  <si>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</si>
  <si>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</si>
  <si>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</si>
  <si>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</si>
  <si>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</si>
  <si>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将来負担比率及び実質公債費比率ともに、例年類似団体より高い水準が続いている。
　令和４年度は、両比率とも減少となったが、近年の標準財政規模の減少や新病院建設事業に係る元利償還金や下水道整備事業に係る準元利償還金の増等、比率が上昇する要因は多数あるため、引き続き地方債残高の適正な管理や公債費の平準化に努めていく必要が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</si>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</sst>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85173</c:v>
                </c:pt>
                <c:pt idx="1">
                  <c:v>94081</c:v>
                </c:pt>
                <c:pt idx="2">
                  <c:v>92632</c:v>
                </c:pt>
                <c:pt idx="3">
                  <c:v>69604</c:v>
                </c:pt>
                <c:pt idx="4">
                  <c:v>68410</c:v>
                </c:pt>
              </c:numCache>
            </c:numRef>
          </c:val>
          <c:smooth val="0"/>
          <c:extLst>
            <c:ext xmlns:c16="http://schemas.microsoft.com/office/drawing/2014/chart" uri="{C3380CC4-5D6E-409C-BE32-E72D297353CC}">
              <c16:uniqueId val="{00000000-FC85-4918-9D49-BE8CED73CC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67350</c:v>
                </c:pt>
                <c:pt idx="1">
                  <c:v>117795</c:v>
                </c:pt>
                <c:pt idx="2">
                  <c:v>136198</c:v>
                </c:pt>
                <c:pt idx="3">
                  <c:v>159290</c:v>
                </c:pt>
                <c:pt idx="4">
                  <c:v>88233</c:v>
                </c:pt>
              </c:numCache>
            </c:numRef>
          </c:val>
          <c:smooth val="0"/>
          <c:extLst>
            <c:ext xmlns:c16="http://schemas.microsoft.com/office/drawing/2014/chart" uri="{C3380CC4-5D6E-409C-BE32-E72D297353CC}">
              <c16:uniqueId val="{00000001-FC85-4918-9D49-BE8CED73CCE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2.36</c:v>
                </c:pt>
                <c:pt idx="1">
                  <c:v>2.93</c:v>
                </c:pt>
                <c:pt idx="2">
                  <c:v>2.19</c:v>
                </c:pt>
                <c:pt idx="3">
                  <c:v>6.05</c:v>
                </c:pt>
                <c:pt idx="4">
                  <c:v>4.47</c:v>
                </c:pt>
              </c:numCache>
            </c:numRef>
          </c:val>
          <c:extLst>
            <c:ext xmlns:c16="http://schemas.microsoft.com/office/drawing/2014/chart" uri="{C3380CC4-5D6E-409C-BE32-E72D297353CC}">
              <c16:uniqueId val="{00000000-2CBB-4E35-ADE4-21CEB52EBF5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10.81</c:v>
                </c:pt>
                <c:pt idx="1">
                  <c:v>12.32</c:v>
                </c:pt>
                <c:pt idx="2">
                  <c:v>12.11</c:v>
                </c:pt>
                <c:pt idx="3">
                  <c:v>11.87</c:v>
                </c:pt>
                <c:pt idx="4">
                  <c:v>12.38</c:v>
                </c:pt>
              </c:numCache>
            </c:numRef>
          </c:val>
          <c:extLst>
            <c:ext xmlns:c16="http://schemas.microsoft.com/office/drawing/2014/chart" uri="{C3380CC4-5D6E-409C-BE32-E72D297353CC}">
              <c16:uniqueId val="{00000001-2CBB-4E35-ADE4-21CEB52EBF5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-2.39</c:v>
                </c:pt>
                <c:pt idx="1">
                  <c:v>1.97</c:v>
                </c:pt>
                <c:pt idx="2">
                  <c:v>-0.69</c:v>
                </c:pt>
                <c:pt idx="3">
                  <c:v>3.9</c:v>
                </c:pt>
                <c:pt idx="4">
                  <c:v>-1.83</c:v>
                </c:pt>
              </c:numCache>
            </c:numRef>
          </c:val>
          <c:smooth val="0"/>
          <c:extLst>
            <c:ext xmlns:c16="http://schemas.microsoft.com/office/drawing/2014/chart" uri="{C3380CC4-5D6E-409C-BE32-E72D297353CC}">
              <c16:uniqueId val="{00000002-2CBB-4E35-ADE4-21CEB52EBF5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0.16</c:v>
                </c:pt>
                <c:pt idx="4">
                  <c:v>#N/A</c:v>
                </c:pt>
                <c:pt idx="5">
                  <c:v>0</c:v>
                </c:pt>
                <c:pt idx="6">
                  <c:v>#N/A</c:v>
                </c:pt>
                <c:pt idx="7">
                  <c:v>0.01</c:v>
                </c:pt>
                <c:pt idx="8">
                  <c:v>#N/A</c:v>
                </c:pt>
                <c:pt idx="9">
                  <c:v>0</c:v>
                </c:pt>
              </c:numCache>
            </c:numRef>
          </c:val>
          <c:extLst>
            <c:ext xmlns:c16="http://schemas.microsoft.com/office/drawing/2014/chart" uri="{C3380CC4-5D6E-409C-BE32-E72D297353CC}">
              <c16:uniqueId val="{00000000-5407-4219-96DC-5F44CF39BA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407-4219-96DC-5F44CF39BA31}"/>
            </c:ext>
          </c:extLst>
        </c:ser>
        <c:ser>
          <c:idx val="2"/>
          <c:order val="2"/>
          <c:tx>
            <c:strRef>
              <c:f>データシート!$A$29</c:f>
              <c:strCache>
                <c:ptCount val="1"/>
                <c:pt idx="0">
                  <c:v>簡易給水施設事業特別会計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407-4219-96DC-5F44CF39BA31}"/>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0.05</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3-5407-4219-96DC-5F44CF39BA31}"/>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0.19</c:v>
                </c:pt>
                <c:pt idx="2">
                  <c:v>#N/A</c:v>
                </c:pt>
                <c:pt idx="3">
                  <c:v>0.51</c:v>
                </c:pt>
                <c:pt idx="4">
                  <c:v>#N/A</c:v>
                </c:pt>
                <c:pt idx="5">
                  <c:v>0.45</c:v>
                </c:pt>
                <c:pt idx="6">
                  <c:v>#N/A</c:v>
                </c:pt>
                <c:pt idx="7">
                  <c:v>0.42</c:v>
                </c:pt>
                <c:pt idx="8">
                  <c:v>#N/A</c:v>
                </c:pt>
                <c:pt idx="9">
                  <c:v>0.53</c:v>
                </c:pt>
              </c:numCache>
            </c:numRef>
          </c:val>
          <c:extLst>
            <c:ext xmlns:c16="http://schemas.microsoft.com/office/drawing/2014/chart" uri="{C3380CC4-5D6E-409C-BE32-E72D297353CC}">
              <c16:uniqueId val="{00000004-5407-4219-96DC-5F44CF39BA31}"/>
            </c:ext>
          </c:extLst>
        </c:ser>
        <c:ser>
          <c:idx val="5"/>
          <c:order val="5"/>
          <c:tx>
            <c:strRef>
              <c:f>データシート!$A$32</c:f>
              <c:strCache>
                <c:ptCount val="1"/>
                <c:pt idx="0">
                  <c:v>大田市下水道事業会計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0.48</c:v>
                </c:pt>
                <c:pt idx="6">
                  <c:v>#N/A</c:v>
                </c:pt>
                <c:pt idx="7">
                  <c:v>0.52</c:v>
                </c:pt>
                <c:pt idx="8">
                  <c:v>#N/A</c:v>
                </c:pt>
                <c:pt idx="9">
                  <c:v>1.39</c:v>
                </c:pt>
              </c:numCache>
            </c:numRef>
          </c:val>
          <c:extLst>
            <c:ext xmlns:c16="http://schemas.microsoft.com/office/drawing/2014/chart" uri="{C3380CC4-5D6E-409C-BE32-E72D297353CC}">
              <c16:uniqueId val="{00000005-5407-4219-96DC-5F44CF39BA3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0.95</c:v>
                </c:pt>
                <c:pt idx="2">
                  <c:v>#N/A</c:v>
                </c:pt>
                <c:pt idx="3">
                  <c:v>0.08</c:v>
                </c:pt>
                <c:pt idx="4">
                  <c:v>#N/A</c:v>
                </c:pt>
                <c:pt idx="5">
                  <c:v>0.41</c:v>
                </c:pt>
                <c:pt idx="6">
                  <c:v>#N/A</c:v>
                </c:pt>
                <c:pt idx="7">
                  <c:v>0.87</c:v>
                </c:pt>
                <c:pt idx="8">
                  <c:v>#N/A</c:v>
                </c:pt>
                <c:pt idx="9">
                  <c:v>1.67</c:v>
                </c:pt>
              </c:numCache>
            </c:numRef>
          </c:val>
          <c:extLst>
            <c:ext xmlns:c16="http://schemas.microsoft.com/office/drawing/2014/chart" uri="{C3380CC4-5D6E-409C-BE32-E72D297353CC}">
              <c16:uniqueId val="{00000006-5407-4219-96DC-5F44CF39BA31}"/>
            </c:ext>
          </c:extLst>
        </c:ser>
        <c:ser>
          <c:idx val="7"/>
          <c:order val="7"/>
          <c:tx>
            <c:strRef>
              <c:f>データシート!$A$34</c:f>
              <c:strCache>
                <c:ptCount val="1"/>
                <c:pt idx="0">
                  <c:v>大田市水道事業会計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4.87</c:v>
                </c:pt>
                <c:pt idx="2">
                  <c:v>#N/A</c:v>
                </c:pt>
                <c:pt idx="3">
                  <c:v>4.74</c:v>
                </c:pt>
                <c:pt idx="4">
                  <c:v>#N/A</c:v>
                </c:pt>
                <c:pt idx="5">
                  <c:v>4.3600000000000003</c:v>
                </c:pt>
                <c:pt idx="6">
                  <c:v>#N/A</c:v>
                </c:pt>
                <c:pt idx="7">
                  <c:v>4.1399999999999997</c:v>
                </c:pt>
                <c:pt idx="8">
                  <c:v>#N/A</c:v>
                </c:pt>
                <c:pt idx="9">
                  <c:v>3.95</c:v>
                </c:pt>
              </c:numCache>
            </c:numRef>
          </c:val>
          <c:extLst>
            <c:ext xmlns:c16="http://schemas.microsoft.com/office/drawing/2014/chart" uri="{C3380CC4-5D6E-409C-BE32-E72D297353CC}">
              <c16:uniqueId val="{00000007-5407-4219-96DC-5F44CF39BA3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2.36</c:v>
                </c:pt>
                <c:pt idx="2">
                  <c:v>#N/A</c:v>
                </c:pt>
                <c:pt idx="3">
                  <c:v>2.93</c:v>
                </c:pt>
                <c:pt idx="4">
                  <c:v>#N/A</c:v>
                </c:pt>
                <c:pt idx="5">
                  <c:v>2.1800000000000002</c:v>
                </c:pt>
                <c:pt idx="6">
                  <c:v>#N/A</c:v>
                </c:pt>
                <c:pt idx="7">
                  <c:v>6.04</c:v>
                </c:pt>
                <c:pt idx="8">
                  <c:v>#N/A</c:v>
                </c:pt>
                <c:pt idx="9">
                  <c:v>4.47</c:v>
                </c:pt>
              </c:numCache>
            </c:numRef>
          </c:val>
          <c:extLst>
            <c:ext xmlns:c16="http://schemas.microsoft.com/office/drawing/2014/chart" uri="{C3380CC4-5D6E-409C-BE32-E72D297353CC}">
              <c16:uniqueId val="{00000008-5407-4219-96DC-5F44CF39BA31}"/>
            </c:ext>
          </c:extLst>
        </c:ser>
        <c:ser>
          <c:idx val="9"/>
          <c:order val="9"/>
          <c:tx>
            <c:strRef>
              <c:f>データシート!$A$36</c:f>
              <c:strCache>
                <c:ptCount val="1"/>
                <c:pt idx="0">
                  <c:v>大田市病院事業会計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2.97</c:v>
                </c:pt>
                <c:pt idx="2">
                  <c:v>#N/A</c:v>
                </c:pt>
                <c:pt idx="3">
                  <c:v>1.41</c:v>
                </c:pt>
                <c:pt idx="4">
                  <c:v>#N/A</c:v>
                </c:pt>
                <c:pt idx="5">
                  <c:v>2.36</c:v>
                </c:pt>
                <c:pt idx="6">
                  <c:v>#N/A</c:v>
                </c:pt>
                <c:pt idx="7">
                  <c:v>6.31</c:v>
                </c:pt>
                <c:pt idx="8">
                  <c:v>#N/A</c:v>
                </c:pt>
                <c:pt idx="9">
                  <c:v>9.51</c:v>
                </c:pt>
              </c:numCache>
            </c:numRef>
          </c:val>
          <c:extLst>
            <c:ext xmlns:c16="http://schemas.microsoft.com/office/drawing/2014/chart" uri="{C3380CC4-5D6E-409C-BE32-E72D297353CC}">
              <c16:uniqueId val="{00000009-5407-4219-96DC-5F44CF39BA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3000</c:v>
                </c:pt>
                <c:pt idx="5">
                  <c:v>3034</c:v>
                </c:pt>
                <c:pt idx="8">
                  <c:v>2930</c:v>
                </c:pt>
                <c:pt idx="11">
                  <c:v>2811</c:v>
                </c:pt>
                <c:pt idx="14">
                  <c:v>2618</c:v>
                </c:pt>
              </c:numCache>
            </c:numRef>
          </c:val>
          <c:extLst>
            <c:ext xmlns:c16="http://schemas.microsoft.com/office/drawing/2014/chart" uri="{C3380CC4-5D6E-409C-BE32-E72D297353CC}">
              <c16:uniqueId val="{00000000-8BBA-4AF9-A8EB-5A5ACCC4B2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BBA-4AF9-A8EB-5A5ACCC4B2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119</c:v>
                </c:pt>
                <c:pt idx="3">
                  <c:v>128</c:v>
                </c:pt>
                <c:pt idx="6">
                  <c:v>130</c:v>
                </c:pt>
                <c:pt idx="9">
                  <c:v>132</c:v>
                </c:pt>
                <c:pt idx="12">
                  <c:v>17</c:v>
                </c:pt>
              </c:numCache>
            </c:numRef>
          </c:val>
          <c:extLst>
            <c:ext xmlns:c16="http://schemas.microsoft.com/office/drawing/2014/chart" uri="{C3380CC4-5D6E-409C-BE32-E72D297353CC}">
              <c16:uniqueId val="{00000002-8BBA-4AF9-A8EB-5A5ACCC4B2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BA-4AF9-A8EB-5A5ACCC4B2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911</c:v>
                </c:pt>
                <c:pt idx="3">
                  <c:v>943</c:v>
                </c:pt>
                <c:pt idx="6">
                  <c:v>661</c:v>
                </c:pt>
                <c:pt idx="9">
                  <c:v>744</c:v>
                </c:pt>
                <c:pt idx="12">
                  <c:v>695</c:v>
                </c:pt>
              </c:numCache>
            </c:numRef>
          </c:val>
          <c:extLst>
            <c:ext xmlns:c16="http://schemas.microsoft.com/office/drawing/2014/chart" uri="{C3380CC4-5D6E-409C-BE32-E72D297353CC}">
              <c16:uniqueId val="{00000004-8BBA-4AF9-A8EB-5A5ACCC4B2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BBA-4AF9-A8EB-5A5ACCC4B2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BBA-4AF9-A8EB-5A5ACCC4B2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3381</c:v>
                </c:pt>
                <c:pt idx="3">
                  <c:v>3369</c:v>
                </c:pt>
                <c:pt idx="6">
                  <c:v>3307</c:v>
                </c:pt>
                <c:pt idx="9">
                  <c:v>3236</c:v>
                </c:pt>
                <c:pt idx="12">
                  <c:v>3037</c:v>
                </c:pt>
              </c:numCache>
            </c:numRef>
          </c:val>
          <c:extLst>
            <c:ext xmlns:c16="http://schemas.microsoft.com/office/drawing/2014/chart" uri="{C3380CC4-5D6E-409C-BE32-E72D297353CC}">
              <c16:uniqueId val="{00000007-8BBA-4AF9-A8EB-5A5ACCC4B2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1411</c:v>
                </c:pt>
                <c:pt idx="2">
                  <c:v>#N/A</c:v>
                </c:pt>
                <c:pt idx="3">
                  <c:v>#N/A</c:v>
                </c:pt>
                <c:pt idx="4">
                  <c:v>1406</c:v>
                </c:pt>
                <c:pt idx="5">
                  <c:v>#N/A</c:v>
                </c:pt>
                <c:pt idx="6">
                  <c:v>#N/A</c:v>
                </c:pt>
                <c:pt idx="7">
                  <c:v>1168</c:v>
                </c:pt>
                <c:pt idx="8">
                  <c:v>#N/A</c:v>
                </c:pt>
                <c:pt idx="9">
                  <c:v>#N/A</c:v>
                </c:pt>
                <c:pt idx="10">
                  <c:v>1301</c:v>
                </c:pt>
                <c:pt idx="11">
                  <c:v>#N/A</c:v>
                </c:pt>
                <c:pt idx="12">
                  <c:v>#N/A</c:v>
                </c:pt>
                <c:pt idx="13">
                  <c:v>1131</c:v>
                </c:pt>
                <c:pt idx="14">
                  <c:v>#N/A</c:v>
                </c:pt>
              </c:numCache>
            </c:numRef>
          </c:val>
          <c:smooth val="0"/>
          <c:extLst>
            <c:ext xmlns:c16="http://schemas.microsoft.com/office/drawing/2014/chart" uri="{C3380CC4-5D6E-409C-BE32-E72D297353CC}">
              <c16:uniqueId val="{00000008-8BBA-4AF9-A8EB-5A5ACCC4B2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28187</c:v>
                </c:pt>
                <c:pt idx="5">
                  <c:v>33599</c:v>
                </c:pt>
                <c:pt idx="8">
                  <c:v>32988</c:v>
                </c:pt>
                <c:pt idx="11">
                  <c:v>33049</c:v>
                </c:pt>
                <c:pt idx="14">
                  <c:v>34318</c:v>
                </c:pt>
              </c:numCache>
            </c:numRef>
          </c:val>
          <c:extLst>
            <c:ext xmlns:c16="http://schemas.microsoft.com/office/drawing/2014/chart" uri="{C3380CC4-5D6E-409C-BE32-E72D297353CC}">
              <c16:uniqueId val="{00000000-EF45-4E2D-A836-00C91D34D0E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1425</c:v>
                </c:pt>
                <c:pt idx="5">
                  <c:v>1376</c:v>
                </c:pt>
                <c:pt idx="8">
                  <c:v>1468</c:v>
                </c:pt>
                <c:pt idx="11">
                  <c:v>1635</c:v>
                </c:pt>
                <c:pt idx="14">
                  <c:v>1957</c:v>
                </c:pt>
              </c:numCache>
            </c:numRef>
          </c:val>
          <c:extLst>
            <c:ext xmlns:c16="http://schemas.microsoft.com/office/drawing/2014/chart" uri="{C3380CC4-5D6E-409C-BE32-E72D297353CC}">
              <c16:uniqueId val="{00000001-EF45-4E2D-A836-00C91D34D0E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5334</c:v>
                </c:pt>
                <c:pt idx="5">
                  <c:v>4660</c:v>
                </c:pt>
                <c:pt idx="8">
                  <c:v>4336</c:v>
                </c:pt>
                <c:pt idx="11">
                  <c:v>4470</c:v>
                </c:pt>
                <c:pt idx="14">
                  <c:v>4973</c:v>
                </c:pt>
              </c:numCache>
            </c:numRef>
          </c:val>
          <c:extLst>
            <c:ext xmlns:c16="http://schemas.microsoft.com/office/drawing/2014/chart" uri="{C3380CC4-5D6E-409C-BE32-E72D297353CC}">
              <c16:uniqueId val="{00000002-EF45-4E2D-A836-00C91D34D0E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45-4E2D-A836-00C91D34D0E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F45-4E2D-A836-00C91D34D0E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45-4E2D-A836-00C91D34D0E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4105</c:v>
                </c:pt>
                <c:pt idx="3">
                  <c:v>4056</c:v>
                </c:pt>
                <c:pt idx="6">
                  <c:v>3980</c:v>
                </c:pt>
                <c:pt idx="9">
                  <c:v>3904</c:v>
                </c:pt>
                <c:pt idx="12">
                  <c:v>3831</c:v>
                </c:pt>
              </c:numCache>
            </c:numRef>
          </c:val>
          <c:extLst>
            <c:ext xmlns:c16="http://schemas.microsoft.com/office/drawing/2014/chart" uri="{C3380CC4-5D6E-409C-BE32-E72D297353CC}">
              <c16:uniqueId val="{00000006-EF45-4E2D-A836-00C91D34D0E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F45-4E2D-A836-00C91D34D0E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10846</c:v>
                </c:pt>
                <c:pt idx="3">
                  <c:v>15416</c:v>
                </c:pt>
                <c:pt idx="6">
                  <c:v>12627</c:v>
                </c:pt>
                <c:pt idx="9">
                  <c:v>12867</c:v>
                </c:pt>
                <c:pt idx="12">
                  <c:v>13524</c:v>
                </c:pt>
              </c:numCache>
            </c:numRef>
          </c:val>
          <c:extLst>
            <c:ext xmlns:c16="http://schemas.microsoft.com/office/drawing/2014/chart" uri="{C3380CC4-5D6E-409C-BE32-E72D297353CC}">
              <c16:uniqueId val="{00000008-EF45-4E2D-A836-00C91D34D0E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554</c:v>
                </c:pt>
                <c:pt idx="3">
                  <c:v>443</c:v>
                </c:pt>
                <c:pt idx="6">
                  <c:v>320</c:v>
                </c:pt>
                <c:pt idx="9">
                  <c:v>44</c:v>
                </c:pt>
                <c:pt idx="12">
                  <c:v>27</c:v>
                </c:pt>
              </c:numCache>
            </c:numRef>
          </c:val>
          <c:extLst>
            <c:ext xmlns:c16="http://schemas.microsoft.com/office/drawing/2014/chart" uri="{C3380CC4-5D6E-409C-BE32-E72D297353CC}">
              <c16:uniqueId val="{00000009-EF45-4E2D-A836-00C91D34D0E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30042</c:v>
                </c:pt>
                <c:pt idx="3">
                  <c:v>30585</c:v>
                </c:pt>
                <c:pt idx="6">
                  <c:v>31149</c:v>
                </c:pt>
                <c:pt idx="9">
                  <c:v>32053</c:v>
                </c:pt>
                <c:pt idx="12">
                  <c:v>31125</c:v>
                </c:pt>
              </c:numCache>
            </c:numRef>
          </c:val>
          <c:extLst>
            <c:ext xmlns:c16="http://schemas.microsoft.com/office/drawing/2014/chart" uri="{C3380CC4-5D6E-409C-BE32-E72D297353CC}">
              <c16:uniqueId val="{0000000A-EF45-4E2D-A836-00C91D34D0E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10601</c:v>
                </c:pt>
                <c:pt idx="2">
                  <c:v>#N/A</c:v>
                </c:pt>
                <c:pt idx="3">
                  <c:v>#N/A</c:v>
                </c:pt>
                <c:pt idx="4">
                  <c:v>10865</c:v>
                </c:pt>
                <c:pt idx="5">
                  <c:v>#N/A</c:v>
                </c:pt>
                <c:pt idx="6">
                  <c:v>#N/A</c:v>
                </c:pt>
                <c:pt idx="7">
                  <c:v>9283</c:v>
                </c:pt>
                <c:pt idx="8">
                  <c:v>#N/A</c:v>
                </c:pt>
                <c:pt idx="9">
                  <c:v>#N/A</c:v>
                </c:pt>
                <c:pt idx="10">
                  <c:v>9714</c:v>
                </c:pt>
                <c:pt idx="11">
                  <c:v>#N/A</c:v>
                </c:pt>
                <c:pt idx="12">
                  <c:v>#N/A</c:v>
                </c:pt>
                <c:pt idx="13">
                  <c:v>7260</c:v>
                </c:pt>
                <c:pt idx="14">
                  <c:v>#N/A</c:v>
                </c:pt>
              </c:numCache>
            </c:numRef>
          </c:val>
          <c:smooth val="0"/>
          <c:extLst>
            <c:ext xmlns:c16="http://schemas.microsoft.com/office/drawing/2014/chart" uri="{C3380CC4-5D6E-409C-BE32-E72D297353CC}">
              <c16:uniqueId val="{0000000B-EF45-4E2D-A836-00C91D34D0E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1624</c:v>
                </c:pt>
                <c:pt idx="1">
                  <c:v>1625</c:v>
                </c:pt>
                <c:pt idx="2">
                  <c:v>1625</c:v>
                </c:pt>
              </c:numCache>
            </c:numRef>
          </c:val>
          <c:extLst>
            <c:ext xmlns:c16="http://schemas.microsoft.com/office/drawing/2014/chart" uri="{C3380CC4-5D6E-409C-BE32-E72D297353CC}">
              <c16:uniqueId val="{00000000-822D-4D3D-B344-8D2D083F492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789</c:v>
                </c:pt>
                <c:pt idx="1">
                  <c:v>827</c:v>
                </c:pt>
                <c:pt idx="2">
                  <c:v>1248</c:v>
                </c:pt>
              </c:numCache>
            </c:numRef>
          </c:val>
          <c:extLst>
            <c:ext xmlns:c16="http://schemas.microsoft.com/office/drawing/2014/chart" uri="{C3380CC4-5D6E-409C-BE32-E72D297353CC}">
              <c16:uniqueId val="{00000001-822D-4D3D-B344-8D2D083F492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2990</c:v>
                </c:pt>
                <c:pt idx="1">
                  <c:v>2823</c:v>
                </c:pt>
                <c:pt idx="2">
                  <c:v>2736</c:v>
                </c:pt>
              </c:numCache>
            </c:numRef>
          </c:val>
          <c:extLst>
            <c:ext xmlns:c16="http://schemas.microsoft.com/office/drawing/2014/chart" uri="{C3380CC4-5D6E-409C-BE32-E72D297353CC}">
              <c16:uniqueId val="{00000002-822D-4D3D-B344-8D2D083F492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8.2310534974074298E-3"/>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{0B3F8513-C292-4625-BF6F-B961D1343EF3}</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9B80-4ACA-A51C-9CA776CFDE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{84E5A071-F7AA-404F-A367-DC3E59B36301}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80-4ACA-A51C-9CA776CFDE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{BF186F69-99D6-424A-AABB-4D793D8B8563}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80-4ACA-A51C-9CA776CFDE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{340F25AE-1D47-4E61-BED6-57D25C621A90}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80-4ACA-A51C-9CA776CFDE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{2158285E-8BAB-44EF-AFAC-C5B0207796CF}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80-4ACA-A51C-9CA776CFDE67}"/>
                </c:ext>
              </c:extLst>
            </c:dLbl>
            <c:dLbl>
              <c:idx val="8"/>
              <c:layout>
                <c:manualLayout>
                  <c:x val="0"/>
                  <c:y val="8.2310534974071817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{A73A6ACA-92EE-4FDF-957C-BDA864497424}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9B80-4ACA-A51C-9CA776CFDE67}"/>
                </c:ext>
              </c:extLst>
            </c:dLbl>
            <c:dLbl>
              <c:idx val="16"/>
              <c:layout>
                <c:manualLayout>
                  <c:x val="0"/>
                  <c:y val="-1.662622363698819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{E4A90BFB-DF73-4584-85E4-E6A1FC7815A1}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9B80-4ACA-A51C-9CA776CFDE67}"/>
                </c:ext>
              </c:extLst>
            </c:dLbl>
            <c:dLbl>
              <c:idx val="24"/>
              <c:layout>
                <c:manualLayout>
                  <c:x val="0"/>
                  <c:y val="1.662657886781533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{412A728A-DB55-4168-AFC1-5CF23FBE4710}</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9B80-4ACA-A51C-9CA776CFDE6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{C64C4B14-F654-4E15-9CD6-3AC3307F2E80}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9B80-4ACA-A51C-9CA776CFDE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86.1</c:v>
                </c:pt>
                <c:pt idx="8">
                  <c:v>86.1</c:v>
                </c:pt>
                <c:pt idx="16">
                  <c:v>86.4</c:v>
                </c:pt>
                <c:pt idx="24">
                  <c:v>86.4</c:v>
                </c:pt>
                <c:pt idx="32">
                  <c:v>87</c:v>
                </c:pt>
              </c:numCache>
            </c:numRef>
          </c:xVal>
          <c:yVal>
            <c:numRef>
              <c:f>公会計指標分析・財政指標組合せ分析表!$BP$51:$DC$51</c:f>
              <c:numCache>
                <c:formatCode>#,##0.0;"▲ "#,##0.0</c:formatCode>
                <c:ptCount val="40"/>
                <c:pt idx="0">
                  <c:v>101.6</c:v>
                </c:pt>
                <c:pt idx="8">
                  <c:v>105.4</c:v>
                </c:pt>
                <c:pt idx="16">
                  <c:v>87.3</c:v>
                </c:pt>
                <c:pt idx="24">
                  <c:v>88.3</c:v>
                </c:pt>
                <c:pt idx="32">
                  <c:v>68.3</c:v>
                </c:pt>
              </c:numCache>
            </c:numRef>
          </c:yVal>
          <c:smooth val="0"/>
          <c:extLst>
            <c:ext xmlns:c16="http://schemas.microsoft.com/office/drawing/2014/chart" uri="{C3380CC4-5D6E-409C-BE32-E72D297353CC}">
              <c16:uniqueId val="{00000009-9B80-4ACA-A51C-9CA776CFDE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0"/>
                  <c:y val="-1.0750705754846011E-2"/>
                </c:manualLayout>
              </c:layout>
              <c:tx>
                <c:strRef>
                  <c:f>公会計指標分析・財政指標組合せ分析表!$BP$50</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{66D90D75-8BB6-40B6-9764-6C07476CDAA8}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9B80-4ACA-A51C-9CA776CFDE6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{814E1A9F-E848-4E5E-A555-B49C69AED1BA}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80-4ACA-A51C-9CA776CFDE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{2BD2CE27-ADFA-4A0A-A4EF-8E71EB279313}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80-4ACA-A51C-9CA776CFDE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{A3540A6B-7137-4975-ACBC-8FEC5AF0E1DC}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80-4ACA-A51C-9CA776CFDE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{50065DAE-CA1E-4B52-B4FC-E46BB89E9AE2}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80-4ACA-A51C-9CA776CFDE67}"/>
                </c:ext>
              </c:extLst>
            </c:dLbl>
            <c:dLbl>
              <c:idx val="8"/>
              <c:layout>
                <c:manualLayout>
                  <c:x val="0"/>
                  <c:y val="2.177245263085718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{413ADC29-D656-4600-96BE-B8E8521FB965}</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9B80-4ACA-A51C-9CA776CFDE67}"/>
                </c:ext>
              </c:extLst>
            </c:dLbl>
            <c:dLbl>
              <c:idx val="16"/>
              <c:layout>
                <c:manualLayout>
                  <c:x val="0"/>
                  <c:y val="-1.1021746876011297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{55E2BEB8-0142-43C8-8D17-5E82129EB60E}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9B80-4ACA-A51C-9CA776CFDE67}"/>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{70F70D0D-0A52-4643-B268-618D4F91E8D7}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9B80-4ACA-A51C-9CA776CFDE67}"/>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{4B2AE3EC-F73E-45DA-AB5D-A02B38262102}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9B80-4ACA-A51C-9CA776CFDE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60.8</c:v>
                </c:pt>
                <c:pt idx="8">
                  <c:v>61</c:v>
                </c:pt>
                <c:pt idx="16">
                  <c:v>61.7</c:v>
                </c:pt>
                <c:pt idx="24">
                  <c:v>63.2</c:v>
                </c:pt>
                <c:pt idx="32">
                  <c:v>65.2</c:v>
                </c:pt>
              </c:numCache>
            </c:numRef>
          </c:xVal>
          <c:yVal>
            <c:numRef>
              <c:f>公会計指標分析・財政指標組合せ分析表!$BP$55:$DC$55</c:f>
              <c:numCache>
                <c:formatCode>#,##0.0;"▲ "#,##0.0</c:formatCode>
                <c:ptCount val="40"/>
                <c:pt idx="0">
                  <c:v>48</c:v>
                </c:pt>
                <c:pt idx="8">
                  <c:v>49.1</c:v>
                </c:pt>
                <c:pt idx="16">
                  <c:v>41.5</c:v>
                </c:pt>
                <c:pt idx="24">
                  <c:v>25.1</c:v>
                </c:pt>
                <c:pt idx="32">
                  <c:v>17.600000000000001</c:v>
                </c:pt>
              </c:numCache>
            </c:numRef>
          </c:yVal>
          <c:smooth val="0"/>
          <c:extLst>
            <c:ext xmlns:c16="http://schemas.microsoft.com/office/drawing/2014/chart" uri="{C3380CC4-5D6E-409C-BE32-E72D297353CC}">
              <c16:uniqueId val="{00000013-9B80-4ACA-A51C-9CA776CFDE67}"/>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4.5096530706953748E-2"/>
                  <c:y val="-6.2416647087793951E-2"/>
                </c:manualLayout>
              </c:layout>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{92FE8DFF-3743-4DB5-8F13-CA68D8CE8E5C}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0121-4C43-BF2D-20D4E0A95EC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{B4BD7C05-25DD-4357-8651-AABC61A70E5F}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21-4C43-BF2D-20D4E0A95EC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{BA60011D-65E6-460F-BDCB-A4632A3955AB}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21-4C43-BF2D-20D4E0A95EC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{DAE20BAF-1814-4639-AD49-86DD192806CF}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21-4C43-BF2D-20D4E0A95EC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{B74B7612-9C79-4072-9067-72CB0F18F36A}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21-4C43-BF2D-20D4E0A95EC3}"/>
                </c:ext>
              </c:extLst>
            </c:dLbl>
            <c:dLbl>
              <c:idx val="8"/>
              <c:layout>
                <c:manualLayout>
                  <c:x val="-1.8171803637232468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{982ED1A1-57BC-4FEC-A13B-B93CBFD6AC3A}</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0121-4C43-BF2D-20D4E0A95EC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{A15B6A71-FBF6-4130-B968-C35D1CDDB9FA}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0121-4C43-BF2D-20D4E0A95EC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{0E4839D3-8938-4B07-8C56-54C21C10E020}</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0121-4C43-BF2D-20D4E0A95EC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{8CD6B50F-1991-4E97-849B-0483316B9CA1}</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0121-4C43-BF2D-20D4E0A95EC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13.8</c:v>
                </c:pt>
                <c:pt idx="16">
                  <c:v>12.7</c:v>
                </c:pt>
                <c:pt idx="24">
                  <c:v>12.1</c:v>
                </c:pt>
                <c:pt idx="32">
                  <c:v>11.1</c:v>
                </c:pt>
              </c:numCache>
            </c:numRef>
          </c:xVal>
          <c:yVal>
            <c:numRef>
              <c:f>公会計指標分析・財政指標組合せ分析表!$BP$73:$DC$73</c:f>
              <c:numCache>
                <c:formatCode>#,##0.0;"▲ "#,##0.0</c:formatCode>
                <c:ptCount val="40"/>
                <c:pt idx="0">
                  <c:v>101.6</c:v>
                </c:pt>
                <c:pt idx="8">
                  <c:v>105.4</c:v>
                </c:pt>
                <c:pt idx="16">
                  <c:v>87.3</c:v>
                </c:pt>
                <c:pt idx="24">
                  <c:v>88.3</c:v>
                </c:pt>
                <c:pt idx="32">
                  <c:v>68.3</c:v>
                </c:pt>
              </c:numCache>
            </c:numRef>
          </c:yVal>
          <c:smooth val="0"/>
          <c:extLst>
            <c:ext xmlns:c16="http://schemas.microsoft.com/office/drawing/2014/chart" uri="{C3380CC4-5D6E-409C-BE32-E72D297353CC}">
              <c16:uniqueId val="{00000009-0121-4C43-BF2D-20D4E0A95EC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799388778614164E-2"/>
                  <c:y val="-6.241664708779395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{AFBEAD15-7BA8-4633-A925-B88AE6DCF892}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0121-4C43-BF2D-20D4E0A95EC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{3FF55C02-5558-4F7E-9BD2-CFFECCF1B539}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21-4C43-BF2D-20D4E0A95EC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{BC917063-598B-4149-AA49-6BE07CE69ABB}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21-4C43-BF2D-20D4E0A95EC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{70EB0E56-E087-4589-BA03-3557D4BD49E3}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21-4C43-BF2D-20D4E0A95EC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{42E2C017-195D-4B8A-AA2A-6C6F4609AD9F}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21-4C43-BF2D-20D4E0A95EC3}"/>
                </c:ext>
              </c:extLst>
            </c:dLbl>
            <c:dLbl>
              <c:idx val="8"/>
              <c:layout>
                <c:manualLayout>
                  <c:x val="-2.3468945565572323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{8253D050-D993-462B-9E90-E32B0DBD1CF4}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0121-4C43-BF2D-20D4E0A95EC3}"/>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{ACB60218-131F-4916-8AD2-50E43052B836}</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0121-4C43-BF2D-20D4E0A95EC3}"/>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{46ACA394-E471-4980-86B0-690C55245715}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0121-4C43-BF2D-20D4E0A95EC3}"/>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{22233B49-626A-42BA-B62C-29B71B5D2A99}</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0121-4C43-BF2D-20D4E0A95EC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9.5</c:v>
                </c:pt>
                <c:pt idx="16">
                  <c:v>9.1999999999999993</c:v>
                </c:pt>
                <c:pt idx="24">
                  <c:v>8.3000000000000007</c:v>
                </c:pt>
                <c:pt idx="32">
                  <c:v>8.4</c:v>
                </c:pt>
              </c:numCache>
            </c:numRef>
          </c:xVal>
          <c:yVal>
            <c:numRef>
              <c:f>公会計指標分析・財政指標組合せ分析表!$BP$77:$DC$77</c:f>
              <c:numCache>
                <c:formatCode>#,##0.0;"▲ "#,##0.0</c:formatCode>
                <c:ptCount val="40"/>
                <c:pt idx="0">
                  <c:v>48</c:v>
                </c:pt>
                <c:pt idx="8">
                  <c:v>49.1</c:v>
                </c:pt>
                <c:pt idx="16">
                  <c:v>41.5</c:v>
                </c:pt>
                <c:pt idx="24">
                  <c:v>25.1</c:v>
                </c:pt>
                <c:pt idx="32">
                  <c:v>17.600000000000001</c:v>
                </c:pt>
              </c:numCache>
            </c:numRef>
          </c:yVal>
          <c:smooth val="0"/>
          <c:extLst>
            <c:ext xmlns:c16="http://schemas.microsoft.com/office/drawing/2014/chart" uri="{C3380CC4-5D6E-409C-BE32-E72D297353CC}">
              <c16:uniqueId val="{00000013-0121-4C43-BF2D-20D4E0A95EC3}"/>
            </c:ext>
          </c:extLst>
        </c:ser>
        <c:dLbls>
          <c:showLegendKey val="0"/>
          <c:showVal val="1"/>
          <c:showCatName val="0"/>
          <c:showSerName val="0"/>
          <c:showPercent val="0"/>
          <c:showBubbleSize val="0"/>
        </c:dLbls>
        <c:axId val="84219776"/>
        <c:axId val="84234240"/>
      </c:scatterChart>
      <c:valAx>
        <c:axId val="84219776"/>
        <c:scaling>
          <c:orientation val="maxMin"/>
          <c:max val="15"/>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32,345
435.34
25,806,707
25,135,098
586,735
13,123,947
31,125,193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例年、類似団体よりも低い水準で推移しており、留保財源が小さい状況が続いている。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主な要因としては、施設整備などの普通建設事業の財源として、交付税措置率の高い地方債（過疎対策事業債、合併特例債等）の活用を積極的に行っており、基準財政需要額が大きくなることが挙げられる。</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一方で、基準財政収入額については、市税等の</a:t>
          </a:r>
          <a:r>
            <a:rPr kumimoji="1" lang="ja-JP" altLang="en-US" sz="1200" b="0" i="0" baseline="0">
              <a:solidFill>
                <a:schemeClr val="dk1"/>
              </a:solidFill>
              <a:effectLst/>
              <a:latin typeface="ＭＳ ゴシック" panose="020B0609070205080204" pitchFamily="49" charset="-128"/>
              <a:ea typeface="ＭＳ ゴシック" panose="020B0609070205080204" pitchFamily="49" charset="-128"/>
              <a:cs typeface="+mn-cs"/>
            </a:rPr>
            <a:t>自主財源の割合が</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小さい状況が続いているため、財政力指数は低くなっている。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514850" y="5952067"/>
          <a:ext cx="0" cy="1376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4584700" y="730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425950" y="732895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4584700" y="570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425950" y="59520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64558</xdr:rowOff>
    </xdr:from>
    <xdr:to>
      <xdr:col>23</xdr:col>
      <xdr:colOff>133350</xdr:colOff>
      <xdr:row>44</xdr:row>
      <xdr:rowOff>84667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3752850" y="7328958"/>
          <a:ext cx="762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4584700" y="6625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464050" y="67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84667</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2940050" y="7328958"/>
          <a:ext cx="8128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702050" y="67606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409950" y="6535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127250" y="7328958"/>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889250" y="706966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597150" y="68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333500" y="732895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095500" y="70696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784350" y="684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282700" y="70897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971550" y="6865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13758</xdr:rowOff>
    </xdr:from>
    <xdr:to>
      <xdr:col>23</xdr:col>
      <xdr:colOff>184150</xdr:colOff>
      <xdr:row>44</xdr:row>
      <xdr:rowOff>115358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464050" y="72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81085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4584700" y="718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702050" y="729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409950" y="7384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889250" y="727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597150" y="736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095500" y="72781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784350" y="736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282700" y="727815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971550" y="736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分子部分については、人件費、公債費が減少したが、物件費と補助費等が増加となり、全体として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他方で、分母については、地方税が増加したが、普通交付税、臨時財政対策債が大きく減少したことにより、全体として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804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これにより比率としては、対前年度比</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ポイントの増となった。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今後も引き続き、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公共施設の適正化に取り組み、施設管理費の抑制に努める必要がある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また、会計年度任用職員の人数が、同級他団体と比較して多いので、適正な人員配置、定員管理にも取り組む必要がある。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514850" y="9622367"/>
          <a:ext cx="0" cy="15032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4584700" y="937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425950" y="962236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41910</xdr:rowOff>
    </xdr:from>
    <xdr:to>
      <xdr:col>23</xdr:col>
      <xdr:colOff>133350</xdr:colOff>
      <xdr:row>65</xdr:row>
      <xdr:rowOff>133350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752850" y="10443210"/>
          <a:ext cx="762000" cy="42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4584700" y="1024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464050" y="10398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66</xdr:row>
      <xdr:rowOff>18204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940050" y="10443210"/>
          <a:ext cx="812800" cy="47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70205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409950" y="9897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18204</xdr:rowOff>
    </xdr:from>
    <xdr:to>
      <xdr:col>15</xdr:col>
      <xdr:colOff>82550</xdr:colOff>
      <xdr:row>66</xdr:row>
      <xdr:rowOff>130810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127250" y="10914804"/>
          <a:ext cx="812800" cy="11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889250" y="1054523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84260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597150" y="10320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130810</xdr:rowOff>
    </xdr:from>
    <xdr:to>
      <xdr:col>11</xdr:col>
      <xdr:colOff>31750</xdr:colOff>
      <xdr:row>66</xdr:row>
      <xdr:rowOff>162983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333500" y="11027410"/>
          <a:ext cx="79375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69004</xdr:rowOff>
    </xdr:from>
    <xdr:to>
      <xdr:col>11</xdr:col>
      <xdr:colOff>82550</xdr:colOff>
      <xdr:row>64</xdr:row>
      <xdr:rowOff>170604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095500" y="106354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9331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784350" y="1041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282700" y="10579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971550" y="1036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464050" y="108140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4584700" y="1078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702050" y="103987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77487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409950" y="10478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889250" y="10870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53781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597150" y="10950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80010</xdr:rowOff>
    </xdr:from>
    <xdr:to>
      <xdr:col>11</xdr:col>
      <xdr:colOff>82550</xdr:colOff>
      <xdr:row>67</xdr:row>
      <xdr:rowOff>10160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095500" y="109766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166387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784350" y="1106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112183</xdr:rowOff>
    </xdr:from>
    <xdr:to>
      <xdr:col>7</xdr:col>
      <xdr:colOff>31750</xdr:colOff>
      <xdr:row>67</xdr:row>
      <xdr:rowOff>42333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282700" y="1100878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27110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71550" y="1108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[237,128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前年度と比較し、正規職員の人数減により、人件費は減少となったが、各種施設の光熱費の増、物価高の影響等により、物件費が増となったため、人件費・物件費等の合計の決算額は増加となった。</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今後も引き続き、</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公共施設の適正化に取り組み、施設管理費の抑制に努める必要がある</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また、会計年度任用職員の人数が、同級他団体と比較して多いので、適正な人員配置、定員管理にも取り組む必要がある。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04850" y="1484418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04850" y="1445471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048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04850" y="1368213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539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04850" y="1329266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156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514850" y="13385797"/>
          <a:ext cx="0" cy="14539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4584700" y="14811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425950" y="14839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4584700" y="1314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425950" y="133857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90863</xdr:rowOff>
    </xdr:from>
    <xdr:to>
      <xdr:col>23</xdr:col>
      <xdr:colOff>133350</xdr:colOff>
      <xdr:row>86</xdr:row>
      <xdr:rowOff>158933</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3752850" y="14289463"/>
          <a:ext cx="762000" cy="6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4584700" y="13708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464050" y="138637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49769</xdr:rowOff>
    </xdr:from>
    <xdr:to>
      <xdr:col>19</xdr:col>
      <xdr:colOff>133350</xdr:colOff>
      <xdr:row>86</xdr:row>
      <xdr:rowOff>90863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2940050" y="14248369"/>
          <a:ext cx="812800" cy="4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3702050" y="138026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409950" y="13577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116680</xdr:rowOff>
    </xdr:from>
    <xdr:to>
      <xdr:col>15</xdr:col>
      <xdr:colOff>82550</xdr:colOff>
      <xdr:row>86</xdr:row>
      <xdr:rowOff>49769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127250" y="14150180"/>
          <a:ext cx="812800" cy="98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112497</xdr:rowOff>
    </xdr:from>
    <xdr:to>
      <xdr:col>15</xdr:col>
      <xdr:colOff>133350</xdr:colOff>
      <xdr:row>85</xdr:row>
      <xdr:rowOff>42647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2889250" y="1398089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52824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597150" y="13756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58784</xdr:rowOff>
    </xdr:from>
    <xdr:to>
      <xdr:col>11</xdr:col>
      <xdr:colOff>31750</xdr:colOff>
      <xdr:row>85</xdr:row>
      <xdr:rowOff>116680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333500" y="14092284"/>
          <a:ext cx="793750" cy="57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152752</xdr:rowOff>
    </xdr:from>
    <xdr:to>
      <xdr:col>11</xdr:col>
      <xdr:colOff>82550</xdr:colOff>
      <xdr:row>84</xdr:row>
      <xdr:rowOff>82902</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095500" y="138560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93079</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784350" y="1363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101910</xdr:rowOff>
    </xdr:from>
    <xdr:to>
      <xdr:col>7</xdr:col>
      <xdr:colOff>31750</xdr:colOff>
      <xdr:row>84</xdr:row>
      <xdr:rowOff>32060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282700" y="138052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42237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971550" y="1358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108133</xdr:rowOff>
    </xdr:from>
    <xdr:to>
      <xdr:col>23</xdr:col>
      <xdr:colOff>184150</xdr:colOff>
      <xdr:row>87</xdr:row>
      <xdr:rowOff>38283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464050" y="1430673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80210</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4584700" y="1427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40063</xdr:rowOff>
    </xdr:from>
    <xdr:to>
      <xdr:col>19</xdr:col>
      <xdr:colOff>184150</xdr:colOff>
      <xdr:row>86</xdr:row>
      <xdr:rowOff>141663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702050" y="1423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126440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409950" y="1432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170419</xdr:rowOff>
    </xdr:from>
    <xdr:to>
      <xdr:col>15</xdr:col>
      <xdr:colOff>133350</xdr:colOff>
      <xdr:row>86</xdr:row>
      <xdr:rowOff>100569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889250" y="1419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85346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597150" y="14283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65880</xdr:rowOff>
    </xdr:from>
    <xdr:to>
      <xdr:col>11</xdr:col>
      <xdr:colOff>82550</xdr:colOff>
      <xdr:row>85</xdr:row>
      <xdr:rowOff>167480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095500" y="140993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152257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784350" y="1418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7984</xdr:rowOff>
    </xdr:from>
    <xdr:to>
      <xdr:col>7</xdr:col>
      <xdr:colOff>31750</xdr:colOff>
      <xdr:row>85</xdr:row>
      <xdr:rowOff>109584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282700" y="1404148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94361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971550" y="1412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職員構成の変動等により、０．６ポイントの増となった。</a:t>
          </a:r>
          <a:endParaRPr lang="ja-JP" altLang="ja-JP" sz="12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引き続き、定員管理・給与の適正化に努める。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664950" y="149383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979150" y="14802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664950" y="146494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979150" y="1451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664950" y="143605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979150" y="1421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664950" y="14065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97915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664950" y="1377632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979150" y="13640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664950" y="134874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979150" y="1335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1664950" y="1319847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0979150" y="1305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474950" y="13373100"/>
          <a:ext cx="0" cy="13906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5563850" y="1473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405100" y="14763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556385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405100" y="13373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61913</xdr:rowOff>
    </xdr:from>
    <xdr:to>
      <xdr:col>81</xdr:col>
      <xdr:colOff>44450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712950" y="14095413"/>
          <a:ext cx="762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93521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5563850" y="137968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430500" y="13945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61913</xdr:rowOff>
    </xdr:from>
    <xdr:to>
      <xdr:col>77</xdr:col>
      <xdr:colOff>44450</xdr:colOff>
      <xdr:row>85</xdr:row>
      <xdr:rowOff>107156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906500" y="14095413"/>
          <a:ext cx="806450" cy="4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668500" y="1394539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17321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370050" y="13720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76994</xdr:rowOff>
    </xdr:from>
    <xdr:to>
      <xdr:col>72</xdr:col>
      <xdr:colOff>203200</xdr:colOff>
      <xdr:row>85</xdr:row>
      <xdr:rowOff>107156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106400" y="14110494"/>
          <a:ext cx="8001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868400" y="139755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47483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557250" y="137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1588</xdr:rowOff>
    </xdr:from>
    <xdr:to>
      <xdr:col>68</xdr:col>
      <xdr:colOff>152400</xdr:colOff>
      <xdr:row>85</xdr:row>
      <xdr:rowOff>76994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2293600" y="14035088"/>
          <a:ext cx="8128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92075</xdr:rowOff>
    </xdr:from>
    <xdr:to>
      <xdr:col>68</xdr:col>
      <xdr:colOff>203200</xdr:colOff>
      <xdr:row>85</xdr:row>
      <xdr:rowOff>22225</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055600" y="13960475"/>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2763500" y="13735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107156</xdr:rowOff>
    </xdr:from>
    <xdr:to>
      <xdr:col>64</xdr:col>
      <xdr:colOff>152400</xdr:colOff>
      <xdr:row>85</xdr:row>
      <xdr:rowOff>37306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2242800" y="1397555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47483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1950700" y="137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430500" y="141351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5563850" y="1410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11113</xdr:rowOff>
    </xdr:from>
    <xdr:to>
      <xdr:col>77</xdr:col>
      <xdr:colOff>95250</xdr:colOff>
      <xdr:row>85</xdr:row>
      <xdr:rowOff>112713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668500" y="1404461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97490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370050" y="14130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56356</xdr:rowOff>
    </xdr:from>
    <xdr:to>
      <xdr:col>73</xdr:col>
      <xdr:colOff>44450</xdr:colOff>
      <xdr:row>85</xdr:row>
      <xdr:rowOff>157956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868400" y="140898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142733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557250" y="1417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26194</xdr:rowOff>
    </xdr:from>
    <xdr:to>
      <xdr:col>68</xdr:col>
      <xdr:colOff>203200</xdr:colOff>
      <xdr:row>85</xdr:row>
      <xdr:rowOff>127794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055600" y="14059694"/>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112571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763500" y="141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122238</xdr:rowOff>
    </xdr:from>
    <xdr:to>
      <xdr:col>64</xdr:col>
      <xdr:colOff>152400</xdr:colOff>
      <xdr:row>85</xdr:row>
      <xdr:rowOff>52388</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2242800" y="139906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37165</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1950700" y="1407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平成１８年度来、４次にわたり定員適正化計画を策定し、事業の見直し、適正な人員配置、民間委託や指定管理者制度等の推進により、定員適正化に努めているが、人口の減少が進んでおり、令和</a:t>
          </a:r>
          <a:r>
            <a:rPr kumimoji="1" lang="en-US"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年度は、想定以上の退職希望があったため、職員数は減となったが、人口千人当たりの職員数は増加傾向にある。　類似団体との差異について、当市の特殊事業を考慮しつつ、業務の適正化等による人員配置の見直しを図る必要がある。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474950" y="9876085"/>
          <a:ext cx="0" cy="1367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5563850" y="1122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405100" y="11243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5563850" y="962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405100" y="9876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11501</xdr:rowOff>
    </xdr:from>
    <xdr:to>
      <xdr:col>81</xdr:col>
      <xdr:colOff>44450</xdr:colOff>
      <xdr:row>66</xdr:row>
      <xdr:rowOff>23565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712950" y="10908101"/>
          <a:ext cx="762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5563850" y="1018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5430500" y="1033843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165523</xdr:rowOff>
    </xdr:from>
    <xdr:to>
      <xdr:col>77</xdr:col>
      <xdr:colOff>44450</xdr:colOff>
      <xdr:row>66</xdr:row>
      <xdr:rowOff>23565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906500" y="10897023"/>
          <a:ext cx="806450" cy="2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668500" y="103303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370050" y="101056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138712</xdr:rowOff>
    </xdr:from>
    <xdr:to>
      <xdr:col>72</xdr:col>
      <xdr:colOff>203200</xdr:colOff>
      <xdr:row>65</xdr:row>
      <xdr:rowOff>165523</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106400" y="10870212"/>
          <a:ext cx="8001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111760</xdr:rowOff>
    </xdr:from>
    <xdr:to>
      <xdr:col>73</xdr:col>
      <xdr:colOff>44450</xdr:colOff>
      <xdr:row>64</xdr:row>
      <xdr:rowOff>41910</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3868400" y="105130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52087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557250" y="10288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102517</xdr:rowOff>
    </xdr:from>
    <xdr:to>
      <xdr:col>68</xdr:col>
      <xdr:colOff>152400</xdr:colOff>
      <xdr:row>65</xdr:row>
      <xdr:rowOff>138712</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2293600" y="10834017"/>
          <a:ext cx="8128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101036</xdr:rowOff>
    </xdr:from>
    <xdr:to>
      <xdr:col>68</xdr:col>
      <xdr:colOff>203200</xdr:colOff>
      <xdr:row>64</xdr:row>
      <xdr:rowOff>31186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055600" y="1050233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41363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2763500" y="1027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86289</xdr:rowOff>
    </xdr:from>
    <xdr:to>
      <xdr:col>64</xdr:col>
      <xdr:colOff>152400</xdr:colOff>
      <xdr:row>64</xdr:row>
      <xdr:rowOff>16439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2242800" y="104875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26616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1950700" y="102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132151</xdr:rowOff>
    </xdr:from>
    <xdr:to>
      <xdr:col>81</xdr:col>
      <xdr:colOff>95250</xdr:colOff>
      <xdr:row>66</xdr:row>
      <xdr:rowOff>62301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430500" y="1086365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104228</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5563850" y="1083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144215</xdr:rowOff>
    </xdr:from>
    <xdr:to>
      <xdr:col>77</xdr:col>
      <xdr:colOff>95250</xdr:colOff>
      <xdr:row>66</xdr:row>
      <xdr:rowOff>74365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668500" y="1087571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59142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370050" y="10955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114723</xdr:rowOff>
    </xdr:from>
    <xdr:to>
      <xdr:col>73</xdr:col>
      <xdr:colOff>44450</xdr:colOff>
      <xdr:row>66</xdr:row>
      <xdr:rowOff>44873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868400" y="1084622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29650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557250" y="1092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87912</xdr:rowOff>
    </xdr:from>
    <xdr:to>
      <xdr:col>68</xdr:col>
      <xdr:colOff>203200</xdr:colOff>
      <xdr:row>66</xdr:row>
      <xdr:rowOff>18062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055600" y="10819412"/>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2839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763500" y="1089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51717</xdr:rowOff>
    </xdr:from>
    <xdr:to>
      <xdr:col>64</xdr:col>
      <xdr:colOff>152400</xdr:colOff>
      <xdr:row>65</xdr:row>
      <xdr:rowOff>153317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2242800" y="1078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138094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1950700" y="1086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単年度で見ると、分母（標準財政規模）が減少となったが、分子（元利償還金及び純元利償還金）の減少幅が大きかったため、比率は減少している。</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年平均としては、令和元年度の単年度比率を令和４年度の単年度比率が下回ったため、比率は減少している。</a:t>
          </a:r>
          <a:endParaRPr lang="ja-JP" altLang="ja-JP" sz="1200">
            <a:effectLst/>
            <a:latin typeface="ＭＳ ゴシック" panose="020B0609070205080204" pitchFamily="49" charset="-128"/>
            <a:ea typeface="ＭＳ ゴシック" panose="020B0609070205080204" pitchFamily="49" charset="-128"/>
          </a:endParaRPr>
        </a:p>
        <a:p>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　今後の元利償還金及び純元利償還金は、令和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年度にかけて一旦は減少する見込みだが、その後、事業完了した新病院建設、仁摩地区道の駅整備事業、新可燃ごみ処理施設整備事業等による増加が見込まれる。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664950" y="7561035"/>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979150" y="742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664950" y="7229022"/>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97915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664950" y="689700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97915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664950" y="656499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979150" y="642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664950" y="6232978"/>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0979150" y="609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1664950" y="590096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0979150" y="576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474950" y="5900964"/>
          <a:ext cx="0" cy="1579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5563850" y="74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5405100" y="74806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5563850" y="565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5405100" y="590096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26307</xdr:rowOff>
    </xdr:from>
    <xdr:to>
      <xdr:col>81</xdr:col>
      <xdr:colOff>44450</xdr:colOff>
      <xdr:row>43</xdr:row>
      <xdr:rowOff>141212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712950" y="7125607"/>
          <a:ext cx="762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5563850" y="6628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430500" y="677726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141212</xdr:rowOff>
    </xdr:from>
    <xdr:to>
      <xdr:col>77</xdr:col>
      <xdr:colOff>44450</xdr:colOff>
      <xdr:row>44</xdr:row>
      <xdr:rowOff>38705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3906500" y="7240512"/>
          <a:ext cx="806450" cy="6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668500" y="677212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370050" y="6547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38705</xdr:rowOff>
    </xdr:from>
    <xdr:to>
      <xdr:col>72</xdr:col>
      <xdr:colOff>203200</xdr:colOff>
      <xdr:row>44</xdr:row>
      <xdr:rowOff>165100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106400" y="7303105"/>
          <a:ext cx="8001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100088</xdr:rowOff>
    </xdr:from>
    <xdr:to>
      <xdr:col>73</xdr:col>
      <xdr:colOff>44450</xdr:colOff>
      <xdr:row>42</xdr:row>
      <xdr:rowOff>30238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868400" y="68691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40415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557250" y="664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165100</xdr:rowOff>
    </xdr:from>
    <xdr:to>
      <xdr:col>68</xdr:col>
      <xdr:colOff>152400</xdr:colOff>
      <xdr:row>44</xdr:row>
      <xdr:rowOff>165100</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2293600" y="7429500"/>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134559</xdr:rowOff>
    </xdr:from>
    <xdr:to>
      <xdr:col>68</xdr:col>
      <xdr:colOff>203200</xdr:colOff>
      <xdr:row>42</xdr:row>
      <xdr:rowOff>64709</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055600" y="690365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74886</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2763500" y="66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2242800" y="6915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86377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1950700" y="669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146957</xdr:rowOff>
    </xdr:from>
    <xdr:to>
      <xdr:col>81</xdr:col>
      <xdr:colOff>95250</xdr:colOff>
      <xdr:row>43</xdr:row>
      <xdr:rowOff>77107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430500" y="7081157"/>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119034</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5563850" y="705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90412</xdr:rowOff>
    </xdr:from>
    <xdr:to>
      <xdr:col>77</xdr:col>
      <xdr:colOff>95250</xdr:colOff>
      <xdr:row>44</xdr:row>
      <xdr:rowOff>20562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668500" y="718971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5339</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370050" y="7269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159355</xdr:rowOff>
    </xdr:from>
    <xdr:to>
      <xdr:col>73</xdr:col>
      <xdr:colOff>44450</xdr:colOff>
      <xdr:row>44</xdr:row>
      <xdr:rowOff>89505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868400" y="72586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74282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557250" y="7338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114300</xdr:rowOff>
    </xdr:from>
    <xdr:to>
      <xdr:col>68</xdr:col>
      <xdr:colOff>203200</xdr:colOff>
      <xdr:row>45</xdr:row>
      <xdr:rowOff>44450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055600" y="737870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29227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63500" y="745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114300</xdr:rowOff>
    </xdr:from>
    <xdr:to>
      <xdr:col>64</xdr:col>
      <xdr:colOff>152400</xdr:colOff>
      <xdr:row>45</xdr:row>
      <xdr:rowOff>44450</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2242800" y="7378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29227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1950700" y="745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年度においては、し尿処理施設整備事業、消防通信指令システム更新整備事業等の大型事業が完了したが、近年実施した大型の事業のほとんどが過疎債や合併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特例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債といった交付税措置率の高い起債を活用しての事業実施のため、将来負担額は減少した。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大田市駅周辺土地区画整理事業や新庁舎整備に係る地方債残高の増加、合併特例債発行終了年度の到来、人口減少による普通交付税の減少等が見込まれることから、将来負担比率の推移について注視していく必要が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1664950" y="3759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0979150" y="362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1664950" y="3295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0979150" y="315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1664950" y="2825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0979150" y="268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1664950" y="2362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0979150" y="222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474950" y="2362200"/>
          <a:ext cx="0" cy="10931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5563850" y="3427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5405100" y="34553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556385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405100" y="2362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37516</xdr:rowOff>
    </xdr:from>
    <xdr:to>
      <xdr:col>81</xdr:col>
      <xdr:colOff>44450</xdr:colOff>
      <xdr:row>16</xdr:row>
      <xdr:rowOff>134036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712950" y="2679116"/>
          <a:ext cx="762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101465</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5563850" y="2247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430500" y="2396338"/>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129210</xdr:rowOff>
    </xdr:from>
    <xdr:to>
      <xdr:col>77</xdr:col>
      <xdr:colOff>44450</xdr:colOff>
      <xdr:row>16</xdr:row>
      <xdr:rowOff>134036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3906500" y="2770810"/>
          <a:ext cx="80645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668500" y="2432533"/>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370050" y="2207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129210</xdr:rowOff>
    </xdr:from>
    <xdr:to>
      <xdr:col>72</xdr:col>
      <xdr:colOff>203200</xdr:colOff>
      <xdr:row>17</xdr:row>
      <xdr:rowOff>45110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106400" y="2770810"/>
          <a:ext cx="800100" cy="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28829</xdr:rowOff>
    </xdr:from>
    <xdr:to>
      <xdr:col>73</xdr:col>
      <xdr:colOff>44450</xdr:colOff>
      <xdr:row>15</xdr:row>
      <xdr:rowOff>130429</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868400" y="250532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140606</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557250" y="2286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26772</xdr:rowOff>
    </xdr:from>
    <xdr:to>
      <xdr:col>68</xdr:col>
      <xdr:colOff>152400</xdr:colOff>
      <xdr:row>17</xdr:row>
      <xdr:rowOff>45110</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2293600" y="2833472"/>
          <a:ext cx="812800" cy="1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65507</xdr:rowOff>
    </xdr:from>
    <xdr:to>
      <xdr:col>68</xdr:col>
      <xdr:colOff>203200</xdr:colOff>
      <xdr:row>15</xdr:row>
      <xdr:rowOff>167107</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055600" y="2542007"/>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5834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2763500" y="231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60198</xdr:rowOff>
    </xdr:from>
    <xdr:to>
      <xdr:col>64</xdr:col>
      <xdr:colOff>152400</xdr:colOff>
      <xdr:row>15</xdr:row>
      <xdr:rowOff>161798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2242800" y="25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525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1950700" y="231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158166</xdr:rowOff>
    </xdr:from>
    <xdr:to>
      <xdr:col>81</xdr:col>
      <xdr:colOff>95250</xdr:colOff>
      <xdr:row>16</xdr:row>
      <xdr:rowOff>88316</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430500" y="263466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130243</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5563850" y="260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83236</xdr:rowOff>
    </xdr:from>
    <xdr:to>
      <xdr:col>77</xdr:col>
      <xdr:colOff>95250</xdr:colOff>
      <xdr:row>17</xdr:row>
      <xdr:rowOff>13386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668500" y="27248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169613</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370050" y="2804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78410</xdr:rowOff>
    </xdr:from>
    <xdr:to>
      <xdr:col>73</xdr:col>
      <xdr:colOff>44450</xdr:colOff>
      <xdr:row>17</xdr:row>
      <xdr:rowOff>8560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868400" y="27200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164787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557250" y="280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165760</xdr:rowOff>
    </xdr:from>
    <xdr:to>
      <xdr:col>68</xdr:col>
      <xdr:colOff>203200</xdr:colOff>
      <xdr:row>17</xdr:row>
      <xdr:rowOff>95910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055600" y="2807360"/>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80687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2763500" y="288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147422</xdr:rowOff>
    </xdr:from>
    <xdr:to>
      <xdr:col>64</xdr:col>
      <xdr:colOff>152400</xdr:colOff>
      <xdr:row>17</xdr:row>
      <xdr:rowOff>77572</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2242800" y="27890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62349</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1950700" y="286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32,345
435.34
25,806,707
25,135,098
586,735
13,123,947
31,125,193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を含めて市町村合併を行ったことにより、消防や衛生関係の人件費が類似団体と比較して多くなっているため、類似団体平均より数値が高くなっている。また会計年度任用職員制度導入により、人件費は著しく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年度においては、人件費の支出額としては減少したが、歳出経常一般財源に占める割合は増加している。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139700</xdr:rowOff>
    </xdr:from>
    <xdr:to>
      <xdr:col>24</xdr:col>
      <xdr:colOff>25400</xdr:colOff>
      <xdr:row>41</xdr:row>
      <xdr:rowOff>107950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9977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60977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33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139700</xdr:rowOff>
    </xdr:from>
    <xdr:to>
      <xdr:col>19</xdr:col>
      <xdr:colOff>187325</xdr:colOff>
      <xdr:row>41</xdr:row>
      <xdr:rowOff>133350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997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67327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6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82550</xdr:rowOff>
    </xdr:from>
    <xdr:to>
      <xdr:col>15</xdr:col>
      <xdr:colOff>98425</xdr:colOff>
      <xdr:row>41</xdr:row>
      <xdr:rowOff>133350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691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63500</xdr:rowOff>
    </xdr:from>
    <xdr:to>
      <xdr:col>15</xdr:col>
      <xdr:colOff>149225</xdr:colOff>
      <xdr:row>38</xdr:row>
      <xdr:rowOff>165100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3827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82550</xdr:rowOff>
    </xdr:from>
    <xdr:to>
      <xdr:col>11</xdr:col>
      <xdr:colOff>9525</xdr:colOff>
      <xdr:row>39</xdr:row>
      <xdr:rowOff>120650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69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69850</xdr:rowOff>
    </xdr:from>
    <xdr:to>
      <xdr:col>6</xdr:col>
      <xdr:colOff>171450</xdr:colOff>
      <xdr:row>38</xdr:row>
      <xdr:rowOff>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57150</xdr:rowOff>
    </xdr:from>
    <xdr:to>
      <xdr:col>24</xdr:col>
      <xdr:colOff>76200</xdr:colOff>
      <xdr:row>41</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70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137177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88900</xdr:rowOff>
    </xdr:from>
    <xdr:to>
      <xdr:col>20</xdr:col>
      <xdr:colOff>38100</xdr:colOff>
      <xdr:row>41</xdr:row>
      <xdr:rowOff>19050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3827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3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41</xdr:row>
      <xdr:rowOff>82550</xdr:rowOff>
    </xdr:from>
    <xdr:to>
      <xdr:col>15</xdr:col>
      <xdr:colOff>149225</xdr:colOff>
      <xdr:row>42</xdr:row>
      <xdr:rowOff>12700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41</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31750</xdr:rowOff>
    </xdr:from>
    <xdr:to>
      <xdr:col>11</xdr:col>
      <xdr:colOff>60325</xdr:colOff>
      <xdr:row>39</xdr:row>
      <xdr:rowOff>133350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118127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69850</xdr:rowOff>
    </xdr:from>
    <xdr:to>
      <xdr:col>6</xdr:col>
      <xdr:colOff>171450</xdr:colOff>
      <xdr:row>40</xdr:row>
      <xdr:rowOff>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機器更新費が増加しているが、会計年度任用職員制度導入に伴う賃金の廃節により、物件費自体としては、歳出経常一般財源等は大きく変動していない。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年度においては、各種施設の光熱費の増、物価高の影響等により比率が増加している。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165100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7114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96520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71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96520</xdr:rowOff>
    </xdr:from>
    <xdr:to>
      <xdr:col>73</xdr:col>
      <xdr:colOff>180975</xdr:colOff>
      <xdr:row>16</xdr:row>
      <xdr:rowOff>104140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839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104140</xdr:rowOff>
    </xdr:from>
    <xdr:to>
      <xdr:col>69</xdr:col>
      <xdr:colOff>92075</xdr:colOff>
      <xdr:row>16</xdr:row>
      <xdr:rowOff>104140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473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106680</xdr:rowOff>
    </xdr:from>
    <xdr:to>
      <xdr:col>69</xdr:col>
      <xdr:colOff>142875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21607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148590</xdr:rowOff>
    </xdr:from>
    <xdr:to>
      <xdr:col>78</xdr:col>
      <xdr:colOff>120650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88917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89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45720</xdr:rowOff>
    </xdr:from>
    <xdr:to>
      <xdr:col>74</xdr:col>
      <xdr:colOff>31750</xdr:colOff>
      <xdr:row>16</xdr:row>
      <xdr:rowOff>147320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53340</xdr:rowOff>
    </xdr:from>
    <xdr:to>
      <xdr:col>69</xdr:col>
      <xdr:colOff>142875</xdr:colOff>
      <xdr:row>16</xdr:row>
      <xdr:rowOff>154940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53340</xdr:rowOff>
    </xdr:from>
    <xdr:to>
      <xdr:col>65</xdr:col>
      <xdr:colOff>53975</xdr:colOff>
      <xdr:row>16</xdr:row>
      <xdr:rowOff>154940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165117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年度においては、各種給付事業の実績増により、比率が増加している。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25400</xdr:rowOff>
    </xdr:from>
    <xdr:to>
      <xdr:col>24</xdr:col>
      <xdr:colOff>25400</xdr:colOff>
      <xdr:row>56</xdr:row>
      <xdr:rowOff>50800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26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25400</xdr:rowOff>
    </xdr:from>
    <xdr:to>
      <xdr:col>19</xdr:col>
      <xdr:colOff>187325</xdr:colOff>
      <xdr:row>56</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26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165100</xdr:rowOff>
    </xdr:from>
    <xdr:to>
      <xdr:col>15</xdr:col>
      <xdr:colOff>98425</xdr:colOff>
      <xdr:row>59</xdr:row>
      <xdr:rowOff>6350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7663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54627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6350</xdr:rowOff>
    </xdr:from>
    <xdr:to>
      <xdr:col>11</xdr:col>
      <xdr:colOff>9525</xdr:colOff>
      <xdr:row>59</xdr:row>
      <xdr:rowOff>19050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10121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82550</xdr:rowOff>
    </xdr:from>
    <xdr:to>
      <xdr:col>11</xdr:col>
      <xdr:colOff>60325</xdr:colOff>
      <xdr:row>58</xdr:row>
      <xdr:rowOff>12700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22877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143527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16527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146050</xdr:rowOff>
    </xdr:from>
    <xdr:to>
      <xdr:col>20</xdr:col>
      <xdr:colOff>38100</xdr:colOff>
      <xdr:row>56</xdr:row>
      <xdr:rowOff>76200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86377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4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114300</xdr:rowOff>
    </xdr:from>
    <xdr:to>
      <xdr:col>15</xdr:col>
      <xdr:colOff>149225</xdr:colOff>
      <xdr:row>57</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127000</xdr:rowOff>
    </xdr:from>
    <xdr:to>
      <xdr:col>11</xdr:col>
      <xdr:colOff>60325</xdr:colOff>
      <xdr:row>59</xdr:row>
      <xdr:rowOff>57150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41927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15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139700</xdr:rowOff>
    </xdr:from>
    <xdr:to>
      <xdr:col>6</xdr:col>
      <xdr:colOff>171450</xdr:colOff>
      <xdr:row>59</xdr:row>
      <xdr:rowOff>69850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54627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年度においては、除雪に係る支出が増加したため、比率が増加している。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73660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6139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39387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69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96520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613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57</xdr:row>
      <xdr:rowOff>146050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69772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139717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123190</xdr:rowOff>
    </xdr:from>
    <xdr:to>
      <xdr:col>69</xdr:col>
      <xdr:colOff>92075</xdr:colOff>
      <xdr:row>57</xdr:row>
      <xdr:rowOff>146050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3004800" y="9895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123207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55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166387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59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95250</xdr:rowOff>
    </xdr:from>
    <xdr:to>
      <xdr:col>69</xdr:col>
      <xdr:colOff>142875</xdr:colOff>
      <xdr:row>58</xdr:row>
      <xdr:rowOff>25400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158767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一部事務組合を含めて市町村合併を行ったことにより、消防や衛生関係の人件費などに係る負担金支出が生じないため、類似団体平均より数値が低くなっている。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一方で、ごみ処理に係る負担金を他自治体へ支出していることにより比率としては増加傾向にある。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142240</xdr:rowOff>
    </xdr:from>
    <xdr:to>
      <xdr:col>82</xdr:col>
      <xdr:colOff>107950</xdr:colOff>
      <xdr:row>35</xdr:row>
      <xdr:rowOff>31750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59715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113047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13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142240</xdr:rowOff>
    </xdr:from>
    <xdr:to>
      <xdr:col>78</xdr:col>
      <xdr:colOff>69850</xdr:colOff>
      <xdr:row>34</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5971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20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81280</xdr:rowOff>
    </xdr:from>
    <xdr:to>
      <xdr:col>73</xdr:col>
      <xdr:colOff>180975</xdr:colOff>
      <xdr:row>34</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5910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106680</xdr:rowOff>
    </xdr:from>
    <xdr:to>
      <xdr:col>74</xdr:col>
      <xdr:colOff>31750</xdr:colOff>
      <xdr:row>36</xdr:row>
      <xdr:rowOff>36830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21607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81280</xdr:rowOff>
    </xdr:from>
    <xdr:to>
      <xdr:col>69</xdr:col>
      <xdr:colOff>92075</xdr:colOff>
      <xdr:row>34</xdr:row>
      <xdr:rowOff>85090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59105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53340</xdr:rowOff>
    </xdr:from>
    <xdr:to>
      <xdr:col>69</xdr:col>
      <xdr:colOff>142875</xdr:colOff>
      <xdr:row>35</xdr:row>
      <xdr:rowOff>154940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139717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30480</xdr:rowOff>
    </xdr:from>
    <xdr:to>
      <xdr:col>65</xdr:col>
      <xdr:colOff>53975</xdr:colOff>
      <xdr:row>35</xdr:row>
      <xdr:rowOff>132080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3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116857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11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91440</xdr:rowOff>
    </xdr:from>
    <xdr:to>
      <xdr:col>78</xdr:col>
      <xdr:colOff>120650</xdr:colOff>
      <xdr:row>35</xdr:row>
      <xdr:rowOff>21590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31767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99060</xdr:rowOff>
    </xdr:from>
    <xdr:to>
      <xdr:col>74</xdr:col>
      <xdr:colOff>31750</xdr:colOff>
      <xdr:row>35</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39387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30480</xdr:rowOff>
    </xdr:from>
    <xdr:to>
      <xdr:col>69</xdr:col>
      <xdr:colOff>142875</xdr:colOff>
      <xdr:row>34</xdr:row>
      <xdr:rowOff>132080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142257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34290</xdr:rowOff>
    </xdr:from>
    <xdr:to>
      <xdr:col>65</xdr:col>
      <xdr:colOff>53975</xdr:colOff>
      <xdr:row>34</xdr:row>
      <xdr:rowOff>135890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86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146067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63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自主財源に乏しい中で、インフラ整備等については地方債に依存しているため、単年度の公債費は同規模団体と比較して大きくなっている。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年度においては、償還開始による増加よりも、償還終了による減少が大きかったため、公債費に充当した一般財源は減少しており、比率については微減となっている。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46989</xdr:rowOff>
    </xdr:from>
    <xdr:to>
      <xdr:col>24</xdr:col>
      <xdr:colOff>25400</xdr:colOff>
      <xdr:row>79</xdr:row>
      <xdr:rowOff>51563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591539"/>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51563</xdr:rowOff>
    </xdr:from>
    <xdr:to>
      <xdr:col>19</xdr:col>
      <xdr:colOff>187325</xdr:colOff>
      <xdr:row>79</xdr:row>
      <xdr:rowOff>120142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59611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120142</xdr:rowOff>
    </xdr:from>
    <xdr:to>
      <xdr:col>15</xdr:col>
      <xdr:colOff>98425</xdr:colOff>
      <xdr:row>79</xdr:row>
      <xdr:rowOff>143002</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6646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35052</xdr:rowOff>
    </xdr:from>
    <xdr:to>
      <xdr:col>15</xdr:col>
      <xdr:colOff>149225</xdr:colOff>
      <xdr:row>78</xdr:row>
      <xdr:rowOff>136652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146829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143002</xdr:rowOff>
    </xdr:from>
    <xdr:to>
      <xdr:col>11</xdr:col>
      <xdr:colOff>9525</xdr:colOff>
      <xdr:row>79</xdr:row>
      <xdr:rowOff>152146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6875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39624</xdr:rowOff>
    </xdr:from>
    <xdr:to>
      <xdr:col>11</xdr:col>
      <xdr:colOff>60325</xdr:colOff>
      <xdr:row>78</xdr:row>
      <xdr:rowOff>141224</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151401</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39624</xdr:rowOff>
    </xdr:from>
    <xdr:to>
      <xdr:col>6</xdr:col>
      <xdr:colOff>171450</xdr:colOff>
      <xdr:row>78</xdr:row>
      <xdr:rowOff>141224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41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151401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18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763</xdr:rowOff>
    </xdr:from>
    <xdr:to>
      <xdr:col>20</xdr:col>
      <xdr:colOff>38100</xdr:colOff>
      <xdr:row>79</xdr:row>
      <xdr:rowOff>102363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87140</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3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69342</xdr:rowOff>
    </xdr:from>
    <xdr:to>
      <xdr:col>15</xdr:col>
      <xdr:colOff>149225</xdr:colOff>
      <xdr:row>79</xdr:row>
      <xdr:rowOff>170942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61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155719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7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92202</xdr:rowOff>
    </xdr:from>
    <xdr:to>
      <xdr:col>11</xdr:col>
      <xdr:colOff>60325</xdr:colOff>
      <xdr:row>80</xdr:row>
      <xdr:rowOff>22352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7129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72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101346</xdr:rowOff>
    </xdr:from>
    <xdr:to>
      <xdr:col>6</xdr:col>
      <xdr:colOff>171450</xdr:colOff>
      <xdr:row>80</xdr:row>
      <xdr:rowOff>31496</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16273</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732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年度における公債費を除く経費にかかる比率については、物件費及び補助費等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が増加したことにより、分子となる歳出経常一般財源等が増加したため、</a:t>
          </a:r>
          <a:r>
            <a:rPr kumimoji="1" lang="ja-JP" altLang="en-US" sz="1300">
              <a:latin typeface="ＭＳ Ｐゴシック" panose="020B0600070205080204" pitchFamily="50" charset="-128"/>
              <a:ea typeface="ＭＳ Ｐゴシック" panose="020B0600070205080204" pitchFamily="50" charset="-128"/>
            </a:rPr>
            <a:t>対前年度比で</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ポイント増加した。また、地方交付税の減少により、歳入経常一般財源が減少していることもあり、比率が増加することとなった。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今後は、公債費の増加が見込まれるため、行財政改革の推進により、公債費以外の経費の抑制に努める必要がある。</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77</xdr:row>
      <xdr:rowOff>24130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97432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76</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97432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154432</xdr:rowOff>
    </xdr:from>
    <xdr:to>
      <xdr:col>73</xdr:col>
      <xdr:colOff>180975</xdr:colOff>
      <xdr:row>77</xdr:row>
      <xdr:rowOff>24130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1846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117348</xdr:rowOff>
    </xdr:from>
    <xdr:to>
      <xdr:col>74</xdr:col>
      <xdr:colOff>31750</xdr:colOff>
      <xdr:row>77</xdr:row>
      <xdr:rowOff>47498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32275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33274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25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135637</xdr:rowOff>
    </xdr:from>
    <xdr:to>
      <xdr:col>65</xdr:col>
      <xdr:colOff>53975</xdr:colOff>
      <xdr:row>77</xdr:row>
      <xdr:rowOff>65787</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75963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103632</xdr:rowOff>
    </xdr:from>
    <xdr:to>
      <xdr:col>74</xdr:col>
      <xdr:colOff>31750</xdr:colOff>
      <xdr:row>77</xdr:row>
      <xdr:rowOff>33782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144780</xdr:rowOff>
    </xdr:from>
    <xdr:to>
      <xdr:col>69</xdr:col>
      <xdr:colOff>142875</xdr:colOff>
      <xdr:row>77</xdr:row>
      <xdr:rowOff>74930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116718</xdr:rowOff>
    </xdr:from>
    <xdr:to>
      <xdr:col>29</xdr:col>
      <xdr:colOff>127000</xdr:colOff>
      <xdr:row>11</xdr:row>
      <xdr:rowOff>127476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050293"/>
          <a:ext cx="647700" cy="10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11</xdr:row>
      <xdr:rowOff>127476</xdr:rowOff>
    </xdr:from>
    <xdr:to>
      <xdr:col>26</xdr:col>
      <xdr:colOff>50800</xdr:colOff>
      <xdr:row>11</xdr:row>
      <xdr:rowOff>154894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061051"/>
          <a:ext cx="698500" cy="27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11</xdr:row>
      <xdr:rowOff>154894</xdr:rowOff>
    </xdr:from>
    <xdr:to>
      <xdr:col>22</xdr:col>
      <xdr:colOff>114300</xdr:colOff>
      <xdr:row>12</xdr:row>
      <xdr:rowOff>114146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088469"/>
          <a:ext cx="698500" cy="130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14</xdr:row>
      <xdr:rowOff>148285</xdr:rowOff>
    </xdr:from>
    <xdr:to>
      <xdr:col>22</xdr:col>
      <xdr:colOff>165100</xdr:colOff>
      <xdr:row>15</xdr:row>
      <xdr:rowOff>78435</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596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63212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68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114146</xdr:rowOff>
    </xdr:from>
    <xdr:to>
      <xdr:col>18</xdr:col>
      <xdr:colOff>177800</xdr:colOff>
      <xdr:row>12</xdr:row>
      <xdr:rowOff>138249</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219171"/>
          <a:ext cx="698500" cy="24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19212</xdr:rowOff>
    </xdr:from>
    <xdr:to>
      <xdr:col>19</xdr:col>
      <xdr:colOff>38100</xdr:colOff>
      <xdr:row>15</xdr:row>
      <xdr:rowOff>120812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63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105589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272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42186</xdr:rowOff>
    </xdr:from>
    <xdr:to>
      <xdr:col>15</xdr:col>
      <xdr:colOff>101600</xdr:colOff>
      <xdr:row>15</xdr:row>
      <xdr:rowOff>143786</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661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128563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274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65918</xdr:rowOff>
    </xdr:from>
    <xdr:to>
      <xdr:col>29</xdr:col>
      <xdr:colOff>177800</xdr:colOff>
      <xdr:row>11</xdr:row>
      <xdr:rowOff>167518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1999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12595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194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76676</xdr:rowOff>
    </xdr:from>
    <xdr:to>
      <xdr:col>26</xdr:col>
      <xdr:colOff>101600</xdr:colOff>
      <xdr:row>12</xdr:row>
      <xdr:rowOff>6826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010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17003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17791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104094</xdr:rowOff>
    </xdr:from>
    <xdr:to>
      <xdr:col>22</xdr:col>
      <xdr:colOff>165100</xdr:colOff>
      <xdr:row>12</xdr:row>
      <xdr:rowOff>34244</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037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44421</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1806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63346</xdr:rowOff>
    </xdr:from>
    <xdr:to>
      <xdr:col>19</xdr:col>
      <xdr:colOff>38100</xdr:colOff>
      <xdr:row>12</xdr:row>
      <xdr:rowOff>164946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16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3673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1937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87449</xdr:rowOff>
    </xdr:from>
    <xdr:to>
      <xdr:col>15</xdr:col>
      <xdr:colOff>101600</xdr:colOff>
      <xdr:row>13</xdr:row>
      <xdr:rowOff>17599</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192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27776</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196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66258</xdr:rowOff>
    </xdr:from>
    <xdr:to>
      <xdr:col>29</xdr:col>
      <xdr:colOff>127000</xdr:colOff>
      <xdr:row>34</xdr:row>
      <xdr:rowOff>216872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333708"/>
          <a:ext cx="647700" cy="150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66258</xdr:rowOff>
    </xdr:from>
    <xdr:to>
      <xdr:col>26</xdr:col>
      <xdr:colOff>50800</xdr:colOff>
      <xdr:row>34</xdr:row>
      <xdr:rowOff>215599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6333708"/>
          <a:ext cx="698500" cy="149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6659</xdr:rowOff>
    </xdr:from>
    <xdr:to>
      <xdr:col>22</xdr:col>
      <xdr:colOff>114300</xdr:colOff>
      <xdr:row>34</xdr:row>
      <xdr:rowOff>215599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3606800" y="6274109"/>
          <a:ext cx="698500" cy="208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131489</xdr:rowOff>
    </xdr:from>
    <xdr:to>
      <xdr:col>22</xdr:col>
      <xdr:colOff>165100</xdr:colOff>
      <xdr:row>35</xdr:row>
      <xdr:rowOff>233089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741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217866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82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6659</xdr:rowOff>
    </xdr:from>
    <xdr:to>
      <xdr:col>18</xdr:col>
      <xdr:colOff>177800</xdr:colOff>
      <xdr:row>34</xdr:row>
      <xdr:rowOff>23901</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274109"/>
          <a:ext cx="698500" cy="17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109151</xdr:rowOff>
    </xdr:from>
    <xdr:to>
      <xdr:col>19</xdr:col>
      <xdr:colOff>38100</xdr:colOff>
      <xdr:row>35</xdr:row>
      <xdr:rowOff>210751</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719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195528</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80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108269</xdr:rowOff>
    </xdr:from>
    <xdr:to>
      <xdr:col>15</xdr:col>
      <xdr:colOff>101600</xdr:colOff>
      <xdr:row>35</xdr:row>
      <xdr:rowOff>209869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718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194646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804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166072</xdr:rowOff>
    </xdr:from>
    <xdr:to>
      <xdr:col>29</xdr:col>
      <xdr:colOff>177800</xdr:colOff>
      <xdr:row>34</xdr:row>
      <xdr:rowOff>267672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4335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11149</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27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15458</xdr:rowOff>
    </xdr:from>
    <xdr:to>
      <xdr:col>26</xdr:col>
      <xdr:colOff>101600</xdr:colOff>
      <xdr:row>34</xdr:row>
      <xdr:rowOff>117058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282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127235</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05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164799</xdr:rowOff>
    </xdr:from>
    <xdr:to>
      <xdr:col>22</xdr:col>
      <xdr:colOff>165100</xdr:colOff>
      <xdr:row>34</xdr:row>
      <xdr:rowOff>266399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432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276576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201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298759</xdr:rowOff>
    </xdr:from>
    <xdr:to>
      <xdr:col>19</xdr:col>
      <xdr:colOff>38100</xdr:colOff>
      <xdr:row>34</xdr:row>
      <xdr:rowOff>57459</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223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67636</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599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316001</xdr:rowOff>
    </xdr:from>
    <xdr:to>
      <xdr:col>15</xdr:col>
      <xdr:colOff>101600</xdr:colOff>
      <xdr:row>34</xdr:row>
      <xdr:rowOff>74701</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240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84878</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00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32,345
435.34
25,806,707
25,135,098
586,735
13,123,947
31,125,193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9088</xdr:rowOff>
    </xdr:from>
    <xdr:to>
      <xdr:col>24</xdr:col>
      <xdr:colOff>63500</xdr:colOff>
      <xdr:row>30</xdr:row>
      <xdr:rowOff>22265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152588"/>
          <a:ext cx="838200" cy="1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22265</xdr:rowOff>
    </xdr:from>
    <xdr:to>
      <xdr:col>19</xdr:col>
      <xdr:colOff>177800</xdr:colOff>
      <xdr:row>30</xdr:row>
      <xdr:rowOff>93343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165765"/>
          <a:ext cx="889000" cy="71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93343</xdr:rowOff>
    </xdr:from>
    <xdr:to>
      <xdr:col>15</xdr:col>
      <xdr:colOff>50800</xdr:colOff>
      <xdr:row>31</xdr:row>
      <xdr:rowOff>91122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236843"/>
          <a:ext cx="889000" cy="16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94174</xdr:rowOff>
    </xdr:from>
    <xdr:to>
      <xdr:col>15</xdr:col>
      <xdr:colOff>101600</xdr:colOff>
      <xdr:row>34</xdr:row>
      <xdr:rowOff>24324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575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15451</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08795" y="5844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91122</xdr:rowOff>
    </xdr:from>
    <xdr:to>
      <xdr:col>10</xdr:col>
      <xdr:colOff>114300</xdr:colOff>
      <xdr:row>31</xdr:row>
      <xdr:rowOff>123780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406072"/>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78891</xdr:rowOff>
    </xdr:from>
    <xdr:to>
      <xdr:col>10</xdr:col>
      <xdr:colOff>165100</xdr:colOff>
      <xdr:row>35</xdr:row>
      <xdr:rowOff>9041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59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00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82140</xdr:rowOff>
    </xdr:from>
    <xdr:to>
      <xdr:col>6</xdr:col>
      <xdr:colOff>38100</xdr:colOff>
      <xdr:row>35</xdr:row>
      <xdr:rowOff>12290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591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3417</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00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129738</xdr:rowOff>
    </xdr:from>
    <xdr:to>
      <xdr:col>24</xdr:col>
      <xdr:colOff>114300</xdr:colOff>
      <xdr:row>30</xdr:row>
      <xdr:rowOff>59888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1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60509</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032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142915</xdr:rowOff>
    </xdr:from>
    <xdr:to>
      <xdr:col>20</xdr:col>
      <xdr:colOff>38100</xdr:colOff>
      <xdr:row>30</xdr:row>
      <xdr:rowOff>73065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1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89592</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489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42543</xdr:rowOff>
    </xdr:from>
    <xdr:to>
      <xdr:col>15</xdr:col>
      <xdr:colOff>101600</xdr:colOff>
      <xdr:row>30</xdr:row>
      <xdr:rowOff>144143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18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28</xdr:row>
      <xdr:rowOff>160670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4961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40322</xdr:rowOff>
    </xdr:from>
    <xdr:to>
      <xdr:col>10</xdr:col>
      <xdr:colOff>165100</xdr:colOff>
      <xdr:row>31</xdr:row>
      <xdr:rowOff>141922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35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158449</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19795" y="513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72980</xdr:rowOff>
    </xdr:from>
    <xdr:to>
      <xdr:col>6</xdr:col>
      <xdr:colOff>38100</xdr:colOff>
      <xdr:row>32</xdr:row>
      <xdr:rowOff>3130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3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19657</xdr:rowOff>
    </xdr:from>
    <xdr:ext cx="599010"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30795" y="5163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18030</xdr:rowOff>
    </xdr:from>
    <xdr:to>
      <xdr:col>24</xdr:col>
      <xdr:colOff>63500</xdr:colOff>
      <xdr:row>56</xdr:row>
      <xdr:rowOff>85266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19230"/>
          <a:ext cx="838200" cy="6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85266</xdr:rowOff>
    </xdr:from>
    <xdr:to>
      <xdr:col>19</xdr:col>
      <xdr:colOff>177800</xdr:colOff>
      <xdr:row>56</xdr:row>
      <xdr:rowOff>110768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86466"/>
          <a:ext cx="889000" cy="2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105602</xdr:rowOff>
    </xdr:from>
    <xdr:to>
      <xdr:col>15</xdr:col>
      <xdr:colOff>50800</xdr:colOff>
      <xdr:row>56</xdr:row>
      <xdr:rowOff>110768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06802"/>
          <a:ext cx="889000" cy="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59255</xdr:rowOff>
    </xdr:from>
    <xdr:to>
      <xdr:col>15</xdr:col>
      <xdr:colOff>101600</xdr:colOff>
      <xdr:row>56</xdr:row>
      <xdr:rowOff>160855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6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5932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3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105602</xdr:rowOff>
    </xdr:from>
    <xdr:to>
      <xdr:col>10</xdr:col>
      <xdr:colOff>114300</xdr:colOff>
      <xdr:row>56</xdr:row>
      <xdr:rowOff>163868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06802"/>
          <a:ext cx="889000" cy="5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90162</xdr:rowOff>
    </xdr:from>
    <xdr:to>
      <xdr:col>10</xdr:col>
      <xdr:colOff>165100</xdr:colOff>
      <xdr:row>57</xdr:row>
      <xdr:rowOff>20312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11439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78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148025</xdr:rowOff>
    </xdr:from>
    <xdr:to>
      <xdr:col>6</xdr:col>
      <xdr:colOff>38100</xdr:colOff>
      <xdr:row>57</xdr:row>
      <xdr:rowOff>78175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69302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138680</xdr:rowOff>
    </xdr:from>
    <xdr:to>
      <xdr:col>24</xdr:col>
      <xdr:colOff>114300</xdr:colOff>
      <xdr:row>56</xdr:row>
      <xdr:rowOff>68830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6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161557</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19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34466</xdr:rowOff>
    </xdr:from>
    <xdr:to>
      <xdr:col>20</xdr:col>
      <xdr:colOff>38100</xdr:colOff>
      <xdr:row>56</xdr:row>
      <xdr:rowOff>136066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152593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1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59968</xdr:rowOff>
    </xdr:from>
    <xdr:to>
      <xdr:col>15</xdr:col>
      <xdr:colOff>101600</xdr:colOff>
      <xdr:row>56</xdr:row>
      <xdr:rowOff>161568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6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152695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75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54802</xdr:rowOff>
    </xdr:from>
    <xdr:to>
      <xdr:col>10</xdr:col>
      <xdr:colOff>165100</xdr:colOff>
      <xdr:row>56</xdr:row>
      <xdr:rowOff>156402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5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1479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113068</xdr:rowOff>
    </xdr:from>
    <xdr:to>
      <xdr:col>6</xdr:col>
      <xdr:colOff>38100</xdr:colOff>
      <xdr:row>57</xdr:row>
      <xdr:rowOff>43218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59745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89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65633</xdr:rowOff>
    </xdr:from>
    <xdr:to>
      <xdr:col>24</xdr:col>
      <xdr:colOff>63500</xdr:colOff>
      <xdr:row>78</xdr:row>
      <xdr:rowOff>80263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38733"/>
          <a:ext cx="8382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47620</xdr:rowOff>
    </xdr:from>
    <xdr:to>
      <xdr:col>19</xdr:col>
      <xdr:colOff>177800</xdr:colOff>
      <xdr:row>78</xdr:row>
      <xdr:rowOff>80263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20720"/>
          <a:ext cx="889000" cy="3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47620</xdr:rowOff>
    </xdr:from>
    <xdr:to>
      <xdr:col>15</xdr:col>
      <xdr:colOff>50800</xdr:colOff>
      <xdr:row>78</xdr:row>
      <xdr:rowOff>84584</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20720"/>
          <a:ext cx="889000" cy="3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43476</xdr:rowOff>
    </xdr:from>
    <xdr:to>
      <xdr:col>15</xdr:col>
      <xdr:colOff>101600</xdr:colOff>
      <xdr:row>77</xdr:row>
      <xdr:rowOff>145076</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4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161603</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2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78846</xdr:rowOff>
    </xdr:from>
    <xdr:to>
      <xdr:col>10</xdr:col>
      <xdr:colOff>114300</xdr:colOff>
      <xdr:row>78</xdr:row>
      <xdr:rowOff>84584</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51946"/>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107393</xdr:rowOff>
    </xdr:from>
    <xdr:to>
      <xdr:col>10</xdr:col>
      <xdr:colOff>165100</xdr:colOff>
      <xdr:row>78</xdr:row>
      <xdr:rowOff>37543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54070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08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85311</xdr:rowOff>
    </xdr:from>
    <xdr:to>
      <xdr:col>6</xdr:col>
      <xdr:colOff>38100</xdr:colOff>
      <xdr:row>78</xdr:row>
      <xdr:rowOff>15461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31988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2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14833</xdr:rowOff>
    </xdr:from>
    <xdr:to>
      <xdr:col>24</xdr:col>
      <xdr:colOff>114300</xdr:colOff>
      <xdr:row>78</xdr:row>
      <xdr:rowOff>116433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3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101210</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02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29463</xdr:rowOff>
    </xdr:from>
    <xdr:to>
      <xdr:col>20</xdr:col>
      <xdr:colOff>38100</xdr:colOff>
      <xdr:row>78</xdr:row>
      <xdr:rowOff>131063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122190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9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168270</xdr:rowOff>
    </xdr:from>
    <xdr:to>
      <xdr:col>15</xdr:col>
      <xdr:colOff>101600</xdr:colOff>
      <xdr:row>78</xdr:row>
      <xdr:rowOff>98420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6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89547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462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33784</xdr:rowOff>
    </xdr:from>
    <xdr:to>
      <xdr:col>10</xdr:col>
      <xdr:colOff>165100</xdr:colOff>
      <xdr:row>78</xdr:row>
      <xdr:rowOff>135384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126511</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49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28046</xdr:rowOff>
    </xdr:from>
    <xdr:to>
      <xdr:col>6</xdr:col>
      <xdr:colOff>38100</xdr:colOff>
      <xdr:row>78</xdr:row>
      <xdr:rowOff>129646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120773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493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33680</xdr:rowOff>
    </xdr:from>
    <xdr:to>
      <xdr:col>24</xdr:col>
      <xdr:colOff>63500</xdr:colOff>
      <xdr:row>94</xdr:row>
      <xdr:rowOff>60134</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5978530"/>
          <a:ext cx="838200" cy="19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33680</xdr:rowOff>
    </xdr:from>
    <xdr:to>
      <xdr:col>19</xdr:col>
      <xdr:colOff>177800</xdr:colOff>
      <xdr:row>94</xdr:row>
      <xdr:rowOff>160262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5978530"/>
          <a:ext cx="889000" cy="29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24676</xdr:rowOff>
    </xdr:from>
    <xdr:to>
      <xdr:col>15</xdr:col>
      <xdr:colOff>50800</xdr:colOff>
      <xdr:row>94</xdr:row>
      <xdr:rowOff>160262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140976"/>
          <a:ext cx="889000" cy="13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140043</xdr:rowOff>
    </xdr:from>
    <xdr:to>
      <xdr:col>15</xdr:col>
      <xdr:colOff>101600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61320</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52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166675</xdr:rowOff>
    </xdr:from>
    <xdr:to>
      <xdr:col>10</xdr:col>
      <xdr:colOff>114300</xdr:colOff>
      <xdr:row>94</xdr:row>
      <xdr:rowOff>24676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1130300" y="16111525"/>
          <a:ext cx="889000" cy="29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139230</xdr:rowOff>
    </xdr:from>
    <xdr:to>
      <xdr:col>10</xdr:col>
      <xdr:colOff>165100</xdr:colOff>
      <xdr:row>96</xdr:row>
      <xdr:rowOff>69380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60507</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519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20943</xdr:rowOff>
    </xdr:from>
    <xdr:to>
      <xdr:col>6</xdr:col>
      <xdr:colOff>38100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113670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57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9334</xdr:rowOff>
    </xdr:from>
    <xdr:to>
      <xdr:col>24</xdr:col>
      <xdr:colOff>114300</xdr:colOff>
      <xdr:row>94</xdr:row>
      <xdr:rowOff>110934</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2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32211</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5977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154330</xdr:rowOff>
    </xdr:from>
    <xdr:to>
      <xdr:col>20</xdr:col>
      <xdr:colOff>38100</xdr:colOff>
      <xdr:row>93</xdr:row>
      <xdr:rowOff>84480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592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101007</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702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109462</xdr:rowOff>
    </xdr:from>
    <xdr:to>
      <xdr:col>15</xdr:col>
      <xdr:colOff>101600</xdr:colOff>
      <xdr:row>95</xdr:row>
      <xdr:rowOff>39612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56139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00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145326</xdr:rowOff>
    </xdr:from>
    <xdr:to>
      <xdr:col>10</xdr:col>
      <xdr:colOff>165100</xdr:colOff>
      <xdr:row>94</xdr:row>
      <xdr:rowOff>75476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09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92003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5865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115875</xdr:rowOff>
    </xdr:from>
    <xdr:to>
      <xdr:col>6</xdr:col>
      <xdr:colOff>38100</xdr:colOff>
      <xdr:row>94</xdr:row>
      <xdr:rowOff>46025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06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62552</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5835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153957</xdr:rowOff>
    </xdr:from>
    <xdr:to>
      <xdr:col>54</xdr:col>
      <xdr:colOff>189865</xdr:colOff>
      <xdr:row>37</xdr:row>
      <xdr:rowOff>103627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68907"/>
          <a:ext cx="1270" cy="97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107454</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103627</xdr:rowOff>
    </xdr:from>
    <xdr:to>
      <xdr:col>55</xdr:col>
      <xdr:colOff>88900</xdr:colOff>
      <xdr:row>37</xdr:row>
      <xdr:rowOff>103627</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47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100634</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4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153957</xdr:rowOff>
    </xdr:from>
    <xdr:to>
      <xdr:col>55</xdr:col>
      <xdr:colOff>88900</xdr:colOff>
      <xdr:row>31</xdr:row>
      <xdr:rowOff>153957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6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36518</xdr:rowOff>
    </xdr:from>
    <xdr:to>
      <xdr:col>55</xdr:col>
      <xdr:colOff>0</xdr:colOff>
      <xdr:row>35</xdr:row>
      <xdr:rowOff>84135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037268"/>
          <a:ext cx="838200" cy="4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171302</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0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21425</xdr:rowOff>
    </xdr:from>
    <xdr:to>
      <xdr:col>55</xdr:col>
      <xdr:colOff>50800</xdr:colOff>
      <xdr:row>35</xdr:row>
      <xdr:rowOff>123025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02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25956</xdr:rowOff>
    </xdr:from>
    <xdr:to>
      <xdr:col>50</xdr:col>
      <xdr:colOff>114300</xdr:colOff>
      <xdr:row>35</xdr:row>
      <xdr:rowOff>84135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750300" y="5340906"/>
          <a:ext cx="889000" cy="74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63548</xdr:rowOff>
    </xdr:from>
    <xdr:to>
      <xdr:col>50</xdr:col>
      <xdr:colOff>165100</xdr:colOff>
      <xdr:row>35</xdr:row>
      <xdr:rowOff>165148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156275</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15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25956</xdr:rowOff>
    </xdr:from>
    <xdr:to>
      <xdr:col>45</xdr:col>
      <xdr:colOff>177800</xdr:colOff>
      <xdr:row>36</xdr:row>
      <xdr:rowOff>7478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340906"/>
          <a:ext cx="889000" cy="83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11816</xdr:rowOff>
    </xdr:from>
    <xdr:to>
      <xdr:col>46</xdr:col>
      <xdr:colOff>38100</xdr:colOff>
      <xdr:row>30</xdr:row>
      <xdr:rowOff>113416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155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129943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493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7478</xdr:rowOff>
    </xdr:from>
    <xdr:to>
      <xdr:col>41</xdr:col>
      <xdr:colOff>50800</xdr:colOff>
      <xdr:row>36</xdr:row>
      <xdr:rowOff>83381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6179678"/>
          <a:ext cx="889000" cy="7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100414</xdr:rowOff>
    </xdr:from>
    <xdr:to>
      <xdr:col>41</xdr:col>
      <xdr:colOff>101600</xdr:colOff>
      <xdr:row>36</xdr:row>
      <xdr:rowOff>30564</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0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47091</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94111" y="587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146553</xdr:rowOff>
    </xdr:from>
    <xdr:to>
      <xdr:col>36</xdr:col>
      <xdr:colOff>165100</xdr:colOff>
      <xdr:row>36</xdr:row>
      <xdr:rowOff>76703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93230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592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157168</xdr:rowOff>
    </xdr:from>
    <xdr:to>
      <xdr:col>55</xdr:col>
      <xdr:colOff>50800</xdr:colOff>
      <xdr:row>35</xdr:row>
      <xdr:rowOff>87318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8595</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3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33335</xdr:rowOff>
    </xdr:from>
    <xdr:to>
      <xdr:col>50</xdr:col>
      <xdr:colOff>165100</xdr:colOff>
      <xdr:row>35</xdr:row>
      <xdr:rowOff>134935</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03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151462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146606</xdr:rowOff>
    </xdr:from>
    <xdr:to>
      <xdr:col>46</xdr:col>
      <xdr:colOff>38100</xdr:colOff>
      <xdr:row>31</xdr:row>
      <xdr:rowOff>76756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29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67883</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38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128128</xdr:rowOff>
    </xdr:from>
    <xdr:to>
      <xdr:col>41</xdr:col>
      <xdr:colOff>101600</xdr:colOff>
      <xdr:row>36</xdr:row>
      <xdr:rowOff>58278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12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49405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94111" y="62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32581</xdr:rowOff>
    </xdr:from>
    <xdr:to>
      <xdr:col>36</xdr:col>
      <xdr:colOff>165100</xdr:colOff>
      <xdr:row>36</xdr:row>
      <xdr:rowOff>134181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0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125308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29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30811</xdr:rowOff>
    </xdr:from>
    <xdr:to>
      <xdr:col>55</xdr:col>
      <xdr:colOff>0</xdr:colOff>
      <xdr:row>55</xdr:row>
      <xdr:rowOff>57914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8946211"/>
          <a:ext cx="838200" cy="54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136593</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66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30811</xdr:rowOff>
    </xdr:from>
    <xdr:to>
      <xdr:col>50</xdr:col>
      <xdr:colOff>114300</xdr:colOff>
      <xdr:row>53</xdr:row>
      <xdr:rowOff>35321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8946211"/>
          <a:ext cx="889000" cy="175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70345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7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35321</xdr:rowOff>
    </xdr:from>
    <xdr:to>
      <xdr:col>45</xdr:col>
      <xdr:colOff>177800</xdr:colOff>
      <xdr:row>54</xdr:row>
      <xdr:rowOff>4102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122171"/>
          <a:ext cx="889000" cy="14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145044</xdr:rowOff>
    </xdr:from>
    <xdr:to>
      <xdr:col>46</xdr:col>
      <xdr:colOff>38100</xdr:colOff>
      <xdr:row>55</xdr:row>
      <xdr:rowOff>75194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40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66321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4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4102</xdr:rowOff>
    </xdr:from>
    <xdr:to>
      <xdr:col>41</xdr:col>
      <xdr:colOff>50800</xdr:colOff>
      <xdr:row>56</xdr:row>
      <xdr:rowOff>45593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262402"/>
          <a:ext cx="889000" cy="38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134003</xdr:rowOff>
    </xdr:from>
    <xdr:to>
      <xdr:col>41</xdr:col>
      <xdr:colOff>101600</xdr:colOff>
      <xdr:row>55</xdr:row>
      <xdr:rowOff>64153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39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55280</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48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30431</xdr:rowOff>
    </xdr:from>
    <xdr:to>
      <xdr:col>36</xdr:col>
      <xdr:colOff>165100</xdr:colOff>
      <xdr:row>55</xdr:row>
      <xdr:rowOff>132031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46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148558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23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7114</xdr:rowOff>
    </xdr:from>
    <xdr:to>
      <xdr:col>55</xdr:col>
      <xdr:colOff>50800</xdr:colOff>
      <xdr:row>55</xdr:row>
      <xdr:rowOff>108714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3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29991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28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151461</xdr:rowOff>
    </xdr:from>
    <xdr:to>
      <xdr:col>50</xdr:col>
      <xdr:colOff>165100</xdr:colOff>
      <xdr:row>52</xdr:row>
      <xdr:rowOff>81611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889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98138</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867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155971</xdr:rowOff>
    </xdr:from>
    <xdr:to>
      <xdr:col>46</xdr:col>
      <xdr:colOff>38100</xdr:colOff>
      <xdr:row>53</xdr:row>
      <xdr:rowOff>86121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0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102648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84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124752</xdr:rowOff>
    </xdr:from>
    <xdr:to>
      <xdr:col>41</xdr:col>
      <xdr:colOff>101600</xdr:colOff>
      <xdr:row>54</xdr:row>
      <xdr:rowOff>54902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21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71429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8986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166243</xdr:rowOff>
    </xdr:from>
    <xdr:to>
      <xdr:col>36</xdr:col>
      <xdr:colOff>165100</xdr:colOff>
      <xdr:row>56</xdr:row>
      <xdr:rowOff>96393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59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87520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8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16506</xdr:rowOff>
    </xdr:from>
    <xdr:to>
      <xdr:col>55</xdr:col>
      <xdr:colOff>0</xdr:colOff>
      <xdr:row>79</xdr:row>
      <xdr:rowOff>38768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046706"/>
          <a:ext cx="838200" cy="53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168047</xdr:rowOff>
    </xdr:from>
    <xdr:to>
      <xdr:col>50</xdr:col>
      <xdr:colOff>114300</xdr:colOff>
      <xdr:row>76</xdr:row>
      <xdr:rowOff>16506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026797"/>
          <a:ext cx="889000" cy="19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101007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7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168047</xdr:rowOff>
    </xdr:from>
    <xdr:to>
      <xdr:col>45</xdr:col>
      <xdr:colOff>177800</xdr:colOff>
      <xdr:row>77</xdr:row>
      <xdr:rowOff>82028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026797"/>
          <a:ext cx="889000" cy="256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99654</xdr:rowOff>
    </xdr:from>
    <xdr:to>
      <xdr:col>46</xdr:col>
      <xdr:colOff>38100</xdr:colOff>
      <xdr:row>78</xdr:row>
      <xdr:rowOff>29804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20931</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3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82028</xdr:rowOff>
    </xdr:from>
    <xdr:to>
      <xdr:col>41</xdr:col>
      <xdr:colOff>50800</xdr:colOff>
      <xdr:row>78</xdr:row>
      <xdr:rowOff>56728</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6972300" y="13283678"/>
          <a:ext cx="889000" cy="14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107820</xdr:rowOff>
    </xdr:from>
    <xdr:to>
      <xdr:col>41</xdr:col>
      <xdr:colOff>101600</xdr:colOff>
      <xdr:row>78</xdr:row>
      <xdr:rowOff>37970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09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29097</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0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123941</xdr:rowOff>
    </xdr:from>
    <xdr:to>
      <xdr:col>36</xdr:col>
      <xdr:colOff>165100</xdr:colOff>
      <xdr:row>78</xdr:row>
      <xdr:rowOff>54091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2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70618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0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159418</xdr:rowOff>
    </xdr:from>
    <xdr:to>
      <xdr:col>55</xdr:col>
      <xdr:colOff>50800</xdr:colOff>
      <xdr:row>79</xdr:row>
      <xdr:rowOff>89568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3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74345</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137157</xdr:rowOff>
    </xdr:from>
    <xdr:to>
      <xdr:col>50</xdr:col>
      <xdr:colOff>165100</xdr:colOff>
      <xdr:row>76</xdr:row>
      <xdr:rowOff>67308</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29959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83834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277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117246</xdr:rowOff>
    </xdr:from>
    <xdr:to>
      <xdr:col>46</xdr:col>
      <xdr:colOff>38100</xdr:colOff>
      <xdr:row>76</xdr:row>
      <xdr:rowOff>47396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297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63923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75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31228</xdr:rowOff>
    </xdr:from>
    <xdr:to>
      <xdr:col>41</xdr:col>
      <xdr:colOff>101600</xdr:colOff>
      <xdr:row>77</xdr:row>
      <xdr:rowOff>132828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149355</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300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5928</xdr:rowOff>
    </xdr:from>
    <xdr:to>
      <xdr:col>36</xdr:col>
      <xdr:colOff>165100</xdr:colOff>
      <xdr:row>78</xdr:row>
      <xdr:rowOff>107528</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98655</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347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144044</xdr:rowOff>
    </xdr:from>
    <xdr:to>
      <xdr:col>55</xdr:col>
      <xdr:colOff>0</xdr:colOff>
      <xdr:row>96</xdr:row>
      <xdr:rowOff>144844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088894"/>
          <a:ext cx="838200" cy="51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84851</xdr:rowOff>
    </xdr:from>
    <xdr:to>
      <xdr:col>50</xdr:col>
      <xdr:colOff>114300</xdr:colOff>
      <xdr:row>96</xdr:row>
      <xdr:rowOff>144844</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544051"/>
          <a:ext cx="889000" cy="59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169322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28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50817</xdr:rowOff>
    </xdr:from>
    <xdr:to>
      <xdr:col>45</xdr:col>
      <xdr:colOff>177800</xdr:colOff>
      <xdr:row>96</xdr:row>
      <xdr:rowOff>84851</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167117"/>
          <a:ext cx="889000" cy="37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48495</xdr:rowOff>
    </xdr:from>
    <xdr:to>
      <xdr:col>46</xdr:col>
      <xdr:colOff>38100</xdr:colOff>
      <xdr:row>95</xdr:row>
      <xdr:rowOff>150095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33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166622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11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50817</xdr:rowOff>
    </xdr:from>
    <xdr:to>
      <xdr:col>41</xdr:col>
      <xdr:colOff>50800</xdr:colOff>
      <xdr:row>96</xdr:row>
      <xdr:rowOff>149002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167117"/>
          <a:ext cx="889000" cy="44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25420</xdr:rowOff>
    </xdr:from>
    <xdr:to>
      <xdr:col>41</xdr:col>
      <xdr:colOff>101600</xdr:colOff>
      <xdr:row>95</xdr:row>
      <xdr:rowOff>127020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1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118147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139706</xdr:rowOff>
    </xdr:from>
    <xdr:to>
      <xdr:col>36</xdr:col>
      <xdr:colOff>165100</xdr:colOff>
      <xdr:row>96</xdr:row>
      <xdr:rowOff>69856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86383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20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93244</xdr:rowOff>
    </xdr:from>
    <xdr:to>
      <xdr:col>55</xdr:col>
      <xdr:colOff>50800</xdr:colOff>
      <xdr:row>94</xdr:row>
      <xdr:rowOff>23394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0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116121</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588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94044</xdr:rowOff>
    </xdr:from>
    <xdr:to>
      <xdr:col>50</xdr:col>
      <xdr:colOff>165100</xdr:colOff>
      <xdr:row>97</xdr:row>
      <xdr:rowOff>24194</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55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15321</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645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34051</xdr:rowOff>
    </xdr:from>
    <xdr:to>
      <xdr:col>46</xdr:col>
      <xdr:colOff>38100</xdr:colOff>
      <xdr:row>96</xdr:row>
      <xdr:rowOff>135651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49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126778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58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xdr:rowOff>
    </xdr:from>
    <xdr:to>
      <xdr:col>41</xdr:col>
      <xdr:colOff>101600</xdr:colOff>
      <xdr:row>94</xdr:row>
      <xdr:rowOff>101617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11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118144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589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98202</xdr:rowOff>
    </xdr:from>
    <xdr:to>
      <xdr:col>36</xdr:col>
      <xdr:colOff>165100</xdr:colOff>
      <xdr:row>97</xdr:row>
      <xdr:rowOff>28352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55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19479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65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79807</xdr:rowOff>
    </xdr:from>
    <xdr:to>
      <xdr:col>85</xdr:col>
      <xdr:colOff>127000</xdr:colOff>
      <xdr:row>35</xdr:row>
      <xdr:rowOff>10907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5909107"/>
          <a:ext cx="8382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79900</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23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79807</xdr:rowOff>
    </xdr:from>
    <xdr:to>
      <xdr:col>81</xdr:col>
      <xdr:colOff>50800</xdr:colOff>
      <xdr:row>36</xdr:row>
      <xdr:rowOff>51003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5909107"/>
          <a:ext cx="889000" cy="3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166860</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510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51003</xdr:rowOff>
    </xdr:from>
    <xdr:to>
      <xdr:col>76</xdr:col>
      <xdr:colOff>114300</xdr:colOff>
      <xdr:row>37</xdr:row>
      <xdr:rowOff>38613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223203"/>
          <a:ext cx="889000" cy="15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10719</xdr:rowOff>
    </xdr:from>
    <xdr:to>
      <xdr:col>76</xdr:col>
      <xdr:colOff>165100</xdr:colOff>
      <xdr:row>36</xdr:row>
      <xdr:rowOff>112319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18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103446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275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51552</xdr:rowOff>
    </xdr:from>
    <xdr:to>
      <xdr:col>71</xdr:col>
      <xdr:colOff>177800</xdr:colOff>
      <xdr:row>37</xdr:row>
      <xdr:rowOff>38613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5709402"/>
          <a:ext cx="889000" cy="67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140701</xdr:rowOff>
    </xdr:from>
    <xdr:to>
      <xdr:col>72</xdr:col>
      <xdr:colOff>38100</xdr:colOff>
      <xdr:row>36</xdr:row>
      <xdr:rowOff>70851</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14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87378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36111" y="591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15291</xdr:rowOff>
    </xdr:from>
    <xdr:to>
      <xdr:col>67</xdr:col>
      <xdr:colOff>101600</xdr:colOff>
      <xdr:row>36</xdr:row>
      <xdr:rowOff>116891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18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108018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280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131557</xdr:rowOff>
    </xdr:from>
    <xdr:to>
      <xdr:col>85</xdr:col>
      <xdr:colOff>177800</xdr:colOff>
      <xdr:row>35</xdr:row>
      <xdr:rowOff>61707</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596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154434</xdr:rowOff>
    </xdr:from>
    <xdr:ext cx="534377"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5812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29007</xdr:rowOff>
    </xdr:from>
    <xdr:to>
      <xdr:col>81</xdr:col>
      <xdr:colOff>101600</xdr:colOff>
      <xdr:row>34</xdr:row>
      <xdr:rowOff>130607</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585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147134</xdr:rowOff>
    </xdr:from>
    <xdr:ext cx="534377"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14111" y="563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203</xdr:rowOff>
    </xdr:from>
    <xdr:to>
      <xdr:col>76</xdr:col>
      <xdr:colOff>165100</xdr:colOff>
      <xdr:row>36</xdr:row>
      <xdr:rowOff>101803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1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118330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59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159263</xdr:rowOff>
    </xdr:from>
    <xdr:to>
      <xdr:col>72</xdr:col>
      <xdr:colOff>38100</xdr:colOff>
      <xdr:row>37</xdr:row>
      <xdr:rowOff>89413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331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80540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424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752</xdr:rowOff>
    </xdr:from>
    <xdr:to>
      <xdr:col>67</xdr:col>
      <xdr:colOff>101600</xdr:colOff>
      <xdr:row>33</xdr:row>
      <xdr:rowOff>102352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565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118879</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47111" y="543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127000</xdr:rowOff>
    </xdr:from>
    <xdr:to>
      <xdr:col>72</xdr:col>
      <xdr:colOff>38100</xdr:colOff>
      <xdr:row>57</xdr:row>
      <xdr:rowOff>57150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73677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162065</xdr:rowOff>
    </xdr:from>
    <xdr:to>
      <xdr:col>85</xdr:col>
      <xdr:colOff>126364</xdr:colOff>
      <xdr:row>78</xdr:row>
      <xdr:rowOff>61340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63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65167</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3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61340</xdr:rowOff>
    </xdr:from>
    <xdr:to>
      <xdr:col>86</xdr:col>
      <xdr:colOff>25400</xdr:colOff>
      <xdr:row>78</xdr:row>
      <xdr:rowOff>61340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108742</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3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162065</xdr:rowOff>
    </xdr:from>
    <xdr:to>
      <xdr:col>86</xdr:col>
      <xdr:colOff>25400</xdr:colOff>
      <xdr:row>70</xdr:row>
      <xdr:rowOff>162065</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5944</xdr:rowOff>
    </xdr:from>
    <xdr:to>
      <xdr:col>85</xdr:col>
      <xdr:colOff>127000</xdr:colOff>
      <xdr:row>72</xdr:row>
      <xdr:rowOff>67590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350344"/>
          <a:ext cx="8382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115726</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03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137299</xdr:rowOff>
    </xdr:from>
    <xdr:to>
      <xdr:col>85</xdr:col>
      <xdr:colOff>177800</xdr:colOff>
      <xdr:row>75</xdr:row>
      <xdr:rowOff>67449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2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1575</xdr:rowOff>
    </xdr:from>
    <xdr:to>
      <xdr:col>81</xdr:col>
      <xdr:colOff>50800</xdr:colOff>
      <xdr:row>72</xdr:row>
      <xdr:rowOff>5944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345975"/>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143142</xdr:rowOff>
    </xdr:from>
    <xdr:to>
      <xdr:col>81</xdr:col>
      <xdr:colOff>101600</xdr:colOff>
      <xdr:row>75</xdr:row>
      <xdr:rowOff>73292</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64419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169976</xdr:rowOff>
    </xdr:from>
    <xdr:to>
      <xdr:col>76</xdr:col>
      <xdr:colOff>114300</xdr:colOff>
      <xdr:row>72</xdr:row>
      <xdr:rowOff>1575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342926"/>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126822</xdr:rowOff>
    </xdr:from>
    <xdr:to>
      <xdr:col>76</xdr:col>
      <xdr:colOff>165100</xdr:colOff>
      <xdr:row>74</xdr:row>
      <xdr:rowOff>56972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642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48099</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73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169976</xdr:rowOff>
    </xdr:from>
    <xdr:to>
      <xdr:col>71</xdr:col>
      <xdr:colOff>177800</xdr:colOff>
      <xdr:row>72</xdr:row>
      <xdr:rowOff>14377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342926"/>
          <a:ext cx="889000" cy="15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143802</xdr:rowOff>
    </xdr:from>
    <xdr:to>
      <xdr:col>72</xdr:col>
      <xdr:colOff>38100</xdr:colOff>
      <xdr:row>74</xdr:row>
      <xdr:rowOff>73952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659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65079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75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135458</xdr:rowOff>
    </xdr:from>
    <xdr:to>
      <xdr:col>67</xdr:col>
      <xdr:colOff>101600</xdr:colOff>
      <xdr:row>74</xdr:row>
      <xdr:rowOff>65608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651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56735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744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16790</xdr:rowOff>
    </xdr:from>
    <xdr:to>
      <xdr:col>85</xdr:col>
      <xdr:colOff>177800</xdr:colOff>
      <xdr:row>72</xdr:row>
      <xdr:rowOff>118390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3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39667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21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126594</xdr:rowOff>
    </xdr:from>
    <xdr:to>
      <xdr:col>81</xdr:col>
      <xdr:colOff>101600</xdr:colOff>
      <xdr:row>72</xdr:row>
      <xdr:rowOff>56744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29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73271</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074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122225</xdr:rowOff>
    </xdr:from>
    <xdr:to>
      <xdr:col>76</xdr:col>
      <xdr:colOff>165100</xdr:colOff>
      <xdr:row>72</xdr:row>
      <xdr:rowOff>52375</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29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68902</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07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119176</xdr:rowOff>
    </xdr:from>
    <xdr:to>
      <xdr:col>72</xdr:col>
      <xdr:colOff>38100</xdr:colOff>
      <xdr:row>72</xdr:row>
      <xdr:rowOff>49326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29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65853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067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135027</xdr:rowOff>
    </xdr:from>
    <xdr:to>
      <xdr:col>67</xdr:col>
      <xdr:colOff>101600</xdr:colOff>
      <xdr:row>72</xdr:row>
      <xdr:rowOff>65177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30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81704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08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84722</xdr:rowOff>
    </xdr:from>
    <xdr:to>
      <xdr:col>85</xdr:col>
      <xdr:colOff>127000</xdr:colOff>
      <xdr:row>97</xdr:row>
      <xdr:rowOff>169075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715372"/>
          <a:ext cx="8382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169075</xdr:rowOff>
    </xdr:from>
    <xdr:to>
      <xdr:col>81</xdr:col>
      <xdr:colOff>50800</xdr:colOff>
      <xdr:row>98</xdr:row>
      <xdr:rowOff>5118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799725"/>
          <a:ext cx="889000" cy="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88609</xdr:rowOff>
    </xdr:from>
    <xdr:to>
      <xdr:col>76</xdr:col>
      <xdr:colOff>114300</xdr:colOff>
      <xdr:row>98</xdr:row>
      <xdr:rowOff>5118</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719259"/>
          <a:ext cx="889000" cy="87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105029</xdr:rowOff>
    </xdr:from>
    <xdr:to>
      <xdr:col>76</xdr:col>
      <xdr:colOff>165100</xdr:colOff>
      <xdr:row>97</xdr:row>
      <xdr:rowOff>35179</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56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51706</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33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88609</xdr:rowOff>
    </xdr:from>
    <xdr:to>
      <xdr:col>71</xdr:col>
      <xdr:colOff>177800</xdr:colOff>
      <xdr:row>98</xdr:row>
      <xdr:rowOff>126161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719259"/>
          <a:ext cx="889000" cy="20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12536</xdr:rowOff>
    </xdr:from>
    <xdr:to>
      <xdr:col>72</xdr:col>
      <xdr:colOff>38100</xdr:colOff>
      <xdr:row>97</xdr:row>
      <xdr:rowOff>114136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64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130663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41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62954</xdr:rowOff>
    </xdr:from>
    <xdr:to>
      <xdr:col>67</xdr:col>
      <xdr:colOff>101600</xdr:colOff>
      <xdr:row>97</xdr:row>
      <xdr:rowOff>164554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69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9631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46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33922</xdr:rowOff>
    </xdr:from>
    <xdr:to>
      <xdr:col>85</xdr:col>
      <xdr:colOff>177800</xdr:colOff>
      <xdr:row>97</xdr:row>
      <xdr:rowOff>135522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6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12349</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6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118275</xdr:rowOff>
    </xdr:from>
    <xdr:to>
      <xdr:col>81</xdr:col>
      <xdr:colOff>101600</xdr:colOff>
      <xdr:row>98</xdr:row>
      <xdr:rowOff>48425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7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39552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84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125768</xdr:rowOff>
    </xdr:from>
    <xdr:to>
      <xdr:col>76</xdr:col>
      <xdr:colOff>165100</xdr:colOff>
      <xdr:row>98</xdr:row>
      <xdr:rowOff>55918</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5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47045</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84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37809</xdr:rowOff>
    </xdr:from>
    <xdr:to>
      <xdr:col>72</xdr:col>
      <xdr:colOff>38100</xdr:colOff>
      <xdr:row>97</xdr:row>
      <xdr:rowOff>139409</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130536</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76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75361</xdr:rowOff>
    </xdr:from>
    <xdr:to>
      <xdr:col>67</xdr:col>
      <xdr:colOff>101600</xdr:colOff>
      <xdr:row>99</xdr:row>
      <xdr:rowOff>5511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7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168088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697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98911</xdr:rowOff>
    </xdr:from>
    <xdr:to>
      <xdr:col>116</xdr:col>
      <xdr:colOff>63500</xdr:colOff>
      <xdr:row>36</xdr:row>
      <xdr:rowOff>14035</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1323300" y="6099661"/>
          <a:ext cx="838200" cy="8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15271</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530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73798</xdr:rowOff>
    </xdr:from>
    <xdr:to>
      <xdr:col>111</xdr:col>
      <xdr:colOff>177800</xdr:colOff>
      <xdr:row>35</xdr:row>
      <xdr:rowOff>98911</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074548"/>
          <a:ext cx="889000" cy="2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145966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66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73798</xdr:rowOff>
    </xdr:from>
    <xdr:to>
      <xdr:col>107</xdr:col>
      <xdr:colOff>50800</xdr:colOff>
      <xdr:row>35</xdr:row>
      <xdr:rowOff>128629</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074548"/>
          <a:ext cx="889000" cy="54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91708</xdr:rowOff>
    </xdr:from>
    <xdr:to>
      <xdr:col>107</xdr:col>
      <xdr:colOff>101600</xdr:colOff>
      <xdr:row>39</xdr:row>
      <xdr:rowOff>21858</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60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12985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69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128629</xdr:rowOff>
    </xdr:from>
    <xdr:to>
      <xdr:col>102</xdr:col>
      <xdr:colOff>114300</xdr:colOff>
      <xdr:row>37</xdr:row>
      <xdr:rowOff>17595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8656300" y="6129379"/>
          <a:ext cx="8890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136743</xdr:rowOff>
    </xdr:from>
    <xdr:to>
      <xdr:col>102</xdr:col>
      <xdr:colOff>165100</xdr:colOff>
      <xdr:row>39</xdr:row>
      <xdr:rowOff>66893</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58020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74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142163</xdr:rowOff>
    </xdr:from>
    <xdr:to>
      <xdr:col>98</xdr:col>
      <xdr:colOff>38100</xdr:colOff>
      <xdr:row>39</xdr:row>
      <xdr:rowOff>72313</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5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63440</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74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134685</xdr:rowOff>
    </xdr:from>
    <xdr:to>
      <xdr:col>116</xdr:col>
      <xdr:colOff>114300</xdr:colOff>
      <xdr:row>36</xdr:row>
      <xdr:rowOff>64835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13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157562</xdr:rowOff>
    </xdr:from>
    <xdr:ext cx="534377"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598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48111</xdr:rowOff>
    </xdr:from>
    <xdr:to>
      <xdr:col>112</xdr:col>
      <xdr:colOff>38100</xdr:colOff>
      <xdr:row>35</xdr:row>
      <xdr:rowOff>149711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04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166238</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056111" y="582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22998</xdr:rowOff>
    </xdr:from>
    <xdr:to>
      <xdr:col>107</xdr:col>
      <xdr:colOff>101600</xdr:colOff>
      <xdr:row>35</xdr:row>
      <xdr:rowOff>124598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023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33</xdr:row>
      <xdr:rowOff>141125</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167111" y="579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77829</xdr:rowOff>
    </xdr:from>
    <xdr:to>
      <xdr:col>102</xdr:col>
      <xdr:colOff>165100</xdr:colOff>
      <xdr:row>36</xdr:row>
      <xdr:rowOff>7979</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07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34</xdr:row>
      <xdr:rowOff>24506</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278111" y="585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138245</xdr:rowOff>
    </xdr:from>
    <xdr:to>
      <xdr:col>98</xdr:col>
      <xdr:colOff>38100</xdr:colOff>
      <xdr:row>37</xdr:row>
      <xdr:rowOff>68395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3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35</xdr:row>
      <xdr:rowOff>84922</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389111" y="608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150101</xdr:rowOff>
    </xdr:from>
    <xdr:to>
      <xdr:col>116</xdr:col>
      <xdr:colOff>63500</xdr:colOff>
      <xdr:row>58</xdr:row>
      <xdr:rowOff>151968</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10094201"/>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145224</xdr:rowOff>
    </xdr:from>
    <xdr:to>
      <xdr:col>111</xdr:col>
      <xdr:colOff>177800</xdr:colOff>
      <xdr:row>58</xdr:row>
      <xdr:rowOff>150101</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089324"/>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145224</xdr:rowOff>
    </xdr:from>
    <xdr:to>
      <xdr:col>107</xdr:col>
      <xdr:colOff>50800</xdr:colOff>
      <xdr:row>58</xdr:row>
      <xdr:rowOff>152768</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10089324"/>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96977</xdr:rowOff>
    </xdr:from>
    <xdr:to>
      <xdr:col>107</xdr:col>
      <xdr:colOff>101600</xdr:colOff>
      <xdr:row>58</xdr:row>
      <xdr:rowOff>27127</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986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43654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64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152502</xdr:rowOff>
    </xdr:from>
    <xdr:to>
      <xdr:col>102</xdr:col>
      <xdr:colOff>114300</xdr:colOff>
      <xdr:row>58</xdr:row>
      <xdr:rowOff>152768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96602"/>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127953</xdr:rowOff>
    </xdr:from>
    <xdr:to>
      <xdr:col>102</xdr:col>
      <xdr:colOff>165100</xdr:colOff>
      <xdr:row>58</xdr:row>
      <xdr:rowOff>58103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990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74630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67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123685</xdr:rowOff>
    </xdr:from>
    <xdr:to>
      <xdr:col>98</xdr:col>
      <xdr:colOff>38100</xdr:colOff>
      <xdr:row>58</xdr:row>
      <xdr:rowOff>53835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989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70362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67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101168</xdr:rowOff>
    </xdr:from>
    <xdr:to>
      <xdr:col>116</xdr:col>
      <xdr:colOff>114300</xdr:colOff>
      <xdr:row>59</xdr:row>
      <xdr:rowOff>31318</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16095</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96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99301</xdr:rowOff>
    </xdr:from>
    <xdr:to>
      <xdr:col>112</xdr:col>
      <xdr:colOff>38100</xdr:colOff>
      <xdr:row>59</xdr:row>
      <xdr:rowOff>29451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20578</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13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94424</xdr:rowOff>
    </xdr:from>
    <xdr:to>
      <xdr:col>107</xdr:col>
      <xdr:colOff>101600</xdr:colOff>
      <xdr:row>59</xdr:row>
      <xdr:rowOff>24574</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15701</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13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101968</xdr:rowOff>
    </xdr:from>
    <xdr:to>
      <xdr:col>102</xdr:col>
      <xdr:colOff>165100</xdr:colOff>
      <xdr:row>59</xdr:row>
      <xdr:rowOff>32118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4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23245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3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101702</xdr:rowOff>
    </xdr:from>
    <xdr:to>
      <xdr:col>98</xdr:col>
      <xdr:colOff>38100</xdr:colOff>
      <xdr:row>59</xdr:row>
      <xdr:rowOff>31852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4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22979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38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10865</xdr:rowOff>
    </xdr:from>
    <xdr:to>
      <xdr:col>116</xdr:col>
      <xdr:colOff>63500</xdr:colOff>
      <xdr:row>74</xdr:row>
      <xdr:rowOff>29781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2698165"/>
          <a:ext cx="8382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16199</xdr:rowOff>
    </xdr:from>
    <xdr:to>
      <xdr:col>111</xdr:col>
      <xdr:colOff>177800</xdr:colOff>
      <xdr:row>74</xdr:row>
      <xdr:rowOff>29781</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0434300" y="12703499"/>
          <a:ext cx="889000" cy="1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117373</xdr:rowOff>
    </xdr:from>
    <xdr:to>
      <xdr:col>107</xdr:col>
      <xdr:colOff>50800</xdr:colOff>
      <xdr:row>74</xdr:row>
      <xdr:rowOff>16199</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9545300" y="12461773"/>
          <a:ext cx="889000" cy="24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45238</xdr:rowOff>
    </xdr:from>
    <xdr:to>
      <xdr:col>107</xdr:col>
      <xdr:colOff>101600</xdr:colOff>
      <xdr:row>75</xdr:row>
      <xdr:rowOff>146838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137965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299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117373</xdr:rowOff>
    </xdr:from>
    <xdr:to>
      <xdr:col>102</xdr:col>
      <xdr:colOff>114300</xdr:colOff>
      <xdr:row>73</xdr:row>
      <xdr:rowOff>44507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18656300" y="12461773"/>
          <a:ext cx="889000" cy="9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71793</xdr:rowOff>
    </xdr:from>
    <xdr:to>
      <xdr:col>102</xdr:col>
      <xdr:colOff>165100</xdr:colOff>
      <xdr:row>75</xdr:row>
      <xdr:rowOff>1943</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164520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46875</xdr:rowOff>
    </xdr:from>
    <xdr:to>
      <xdr:col>98</xdr:col>
      <xdr:colOff>38100</xdr:colOff>
      <xdr:row>74</xdr:row>
      <xdr:rowOff>148475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139602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131515</xdr:rowOff>
    </xdr:from>
    <xdr:to>
      <xdr:col>116</xdr:col>
      <xdr:colOff>114300</xdr:colOff>
      <xdr:row>74</xdr:row>
      <xdr:rowOff>61665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64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154392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49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150431</xdr:rowOff>
    </xdr:from>
    <xdr:to>
      <xdr:col>112</xdr:col>
      <xdr:colOff>38100</xdr:colOff>
      <xdr:row>74</xdr:row>
      <xdr:rowOff>80581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2666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97108</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44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136849</xdr:rowOff>
    </xdr:from>
    <xdr:to>
      <xdr:col>107</xdr:col>
      <xdr:colOff>101600</xdr:colOff>
      <xdr:row>74</xdr:row>
      <xdr:rowOff>66999</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265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83526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42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66573</xdr:rowOff>
    </xdr:from>
    <xdr:to>
      <xdr:col>102</xdr:col>
      <xdr:colOff>165100</xdr:colOff>
      <xdr:row>72</xdr:row>
      <xdr:rowOff>168173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241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13250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186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165157</xdr:rowOff>
    </xdr:from>
    <xdr:to>
      <xdr:col>98</xdr:col>
      <xdr:colOff>38100</xdr:colOff>
      <xdr:row>73</xdr:row>
      <xdr:rowOff>95307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250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111834</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28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91</xdr:row>
      <xdr:rowOff>54611</xdr:rowOff>
    </xdr:from>
    <xdr:to>
      <xdr:col>107</xdr:col>
      <xdr:colOff>101600</xdr:colOff>
      <xdr:row>91</xdr:row>
      <xdr:rowOff>156211</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565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90</xdr:row>
      <xdr:rowOff>1288</xdr:rowOff>
    </xdr:from>
    <xdr:ext cx="313932"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77333" y="154317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89</xdr:row>
      <xdr:rowOff>168911</xdr:rowOff>
    </xdr:from>
    <xdr:to>
      <xdr:col>102</xdr:col>
      <xdr:colOff>165100</xdr:colOff>
      <xdr:row>90</xdr:row>
      <xdr:rowOff>99061</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542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115588</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88333" y="15203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・人件費については、総額としては昨年に比べ減少したが、人口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人あたりでの数値は上昇しているため、今後も適正な人員配置、定員管理に努める必要がある。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については、新可燃ごみ処理施設整備、仁摩地区道の駅整備事業といった大型の新規整備事業が終了したため、数値が下降している。その反面、消防通信指令システムの更新整備により、更新整備に係る数値は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・維持補修費については、除雪事業の実施実績の増加により、数値が上昇している。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償還開始による増加よりも、償還終了による減少が大きかったため、数値が下降している。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経済対策に係る住民税非課税世帯、子育て世帯等への臨時特別給付金事業の終了により数値が下降している。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32,345
435.34
25,806,707
25,135,098
586,735
13,123,947
31,125,193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167513</xdr:rowOff>
    </xdr:from>
    <xdr:to>
      <xdr:col>24</xdr:col>
      <xdr:colOff>63500</xdr:colOff>
      <xdr:row>35</xdr:row>
      <xdr:rowOff>60452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96813"/>
          <a:ext cx="838200" cy="6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132842</xdr:rowOff>
    </xdr:from>
    <xdr:to>
      <xdr:col>19</xdr:col>
      <xdr:colOff>177800</xdr:colOff>
      <xdr:row>35</xdr:row>
      <xdr:rowOff>60452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90692"/>
          <a:ext cx="889000" cy="27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132842</xdr:rowOff>
    </xdr:from>
    <xdr:to>
      <xdr:col>15</xdr:col>
      <xdr:colOff>50800</xdr:colOff>
      <xdr:row>35</xdr:row>
      <xdr:rowOff>65024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790692"/>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124333</xdr:rowOff>
    </xdr:from>
    <xdr:to>
      <xdr:col>15</xdr:col>
      <xdr:colOff>101600</xdr:colOff>
      <xdr:row>35</xdr:row>
      <xdr:rowOff>54483</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53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45610</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73025</xdr:rowOff>
    </xdr:from>
    <xdr:to>
      <xdr:col>10</xdr:col>
      <xdr:colOff>114300</xdr:colOff>
      <xdr:row>35</xdr:row>
      <xdr:rowOff>65024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02325"/>
          <a:ext cx="889000" cy="16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45466</xdr:rowOff>
    </xdr:from>
    <xdr:to>
      <xdr:col>10</xdr:col>
      <xdr:colOff>165100</xdr:colOff>
      <xdr:row>34</xdr:row>
      <xdr:rowOff>147066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163593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35560</xdr:rowOff>
    </xdr:from>
    <xdr:to>
      <xdr:col>6</xdr:col>
      <xdr:colOff>38100</xdr:colOff>
      <xdr:row>34</xdr:row>
      <xdr:rowOff>137160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64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128287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5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116713</xdr:rowOff>
    </xdr:from>
    <xdr:to>
      <xdr:col>24</xdr:col>
      <xdr:colOff>114300</xdr:colOff>
      <xdr:row>35</xdr:row>
      <xdr:rowOff>46863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139590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9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9652</xdr:rowOff>
    </xdr:from>
    <xdr:to>
      <xdr:col>20</xdr:col>
      <xdr:colOff>38100</xdr:colOff>
      <xdr:row>35</xdr:row>
      <xdr:rowOff>111252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127779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8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82042</xdr:rowOff>
    </xdr:from>
    <xdr:to>
      <xdr:col>15</xdr:col>
      <xdr:colOff>101600</xdr:colOff>
      <xdr:row>34</xdr:row>
      <xdr:rowOff>12192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3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28719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1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14224</xdr:rowOff>
    </xdr:from>
    <xdr:to>
      <xdr:col>10</xdr:col>
      <xdr:colOff>165100</xdr:colOff>
      <xdr:row>35</xdr:row>
      <xdr:rowOff>115824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1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106951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0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22225</xdr:rowOff>
    </xdr:from>
    <xdr:to>
      <xdr:col>6</xdr:col>
      <xdr:colOff>38100</xdr:colOff>
      <xdr:row>34</xdr:row>
      <xdr:rowOff>123825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5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140352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2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34050</xdr:rowOff>
    </xdr:from>
    <xdr:to>
      <xdr:col>24</xdr:col>
      <xdr:colOff>63500</xdr:colOff>
      <xdr:row>56</xdr:row>
      <xdr:rowOff>13083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463800"/>
          <a:ext cx="838200" cy="15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154646</xdr:rowOff>
    </xdr:from>
    <xdr:to>
      <xdr:col>19</xdr:col>
      <xdr:colOff>177800</xdr:colOff>
      <xdr:row>55</xdr:row>
      <xdr:rowOff>34050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070046"/>
          <a:ext cx="889000" cy="39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154646</xdr:rowOff>
    </xdr:from>
    <xdr:to>
      <xdr:col>15</xdr:col>
      <xdr:colOff>50800</xdr:colOff>
      <xdr:row>56</xdr:row>
      <xdr:rowOff>22460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070046"/>
          <a:ext cx="889000" cy="55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154211</xdr:rowOff>
    </xdr:from>
    <xdr:to>
      <xdr:col>15</xdr:col>
      <xdr:colOff>101600</xdr:colOff>
      <xdr:row>53</xdr:row>
      <xdr:rowOff>84361</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0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75488</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16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22460</xdr:rowOff>
    </xdr:from>
    <xdr:to>
      <xdr:col>10</xdr:col>
      <xdr:colOff>114300</xdr:colOff>
      <xdr:row>56</xdr:row>
      <xdr:rowOff>96902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23660"/>
          <a:ext cx="889000" cy="7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138749</xdr:rowOff>
    </xdr:from>
    <xdr:to>
      <xdr:col>10</xdr:col>
      <xdr:colOff>165100</xdr:colOff>
      <xdr:row>56</xdr:row>
      <xdr:rowOff>68899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8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85426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23356</xdr:rowOff>
    </xdr:from>
    <xdr:to>
      <xdr:col>6</xdr:col>
      <xdr:colOff>38100</xdr:colOff>
      <xdr:row>56</xdr:row>
      <xdr:rowOff>124956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141483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133733</xdr:rowOff>
    </xdr:from>
    <xdr:to>
      <xdr:col>24</xdr:col>
      <xdr:colOff>114300</xdr:colOff>
      <xdr:row>56</xdr:row>
      <xdr:rowOff>63883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63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156610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1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154700</xdr:rowOff>
    </xdr:from>
    <xdr:to>
      <xdr:col>20</xdr:col>
      <xdr:colOff>38100</xdr:colOff>
      <xdr:row>55</xdr:row>
      <xdr:rowOff>84850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4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101377</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18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103846</xdr:rowOff>
    </xdr:from>
    <xdr:to>
      <xdr:col>15</xdr:col>
      <xdr:colOff>101600</xdr:colOff>
      <xdr:row>53</xdr:row>
      <xdr:rowOff>33996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50523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79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143110</xdr:rowOff>
    </xdr:from>
    <xdr:to>
      <xdr:col>10</xdr:col>
      <xdr:colOff>165100</xdr:colOff>
      <xdr:row>56</xdr:row>
      <xdr:rowOff>73260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64387</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65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46102</xdr:rowOff>
    </xdr:from>
    <xdr:to>
      <xdr:col>6</xdr:col>
      <xdr:colOff>38100</xdr:colOff>
      <xdr:row>56</xdr:row>
      <xdr:rowOff>147702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6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138829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74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12109</xdr:rowOff>
    </xdr:from>
    <xdr:to>
      <xdr:col>24</xdr:col>
      <xdr:colOff>63500</xdr:colOff>
      <xdr:row>72</xdr:row>
      <xdr:rowOff>1908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185059"/>
          <a:ext cx="838200" cy="16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12109</xdr:rowOff>
    </xdr:from>
    <xdr:to>
      <xdr:col>19</xdr:col>
      <xdr:colOff>177800</xdr:colOff>
      <xdr:row>73</xdr:row>
      <xdr:rowOff>72557</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185059"/>
          <a:ext cx="889000" cy="40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157422</xdr:rowOff>
    </xdr:from>
    <xdr:to>
      <xdr:col>15</xdr:col>
      <xdr:colOff>50800</xdr:colOff>
      <xdr:row>73</xdr:row>
      <xdr:rowOff>72557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501822"/>
          <a:ext cx="889000" cy="86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157153</xdr:rowOff>
    </xdr:from>
    <xdr:to>
      <xdr:col>15</xdr:col>
      <xdr:colOff>101600</xdr:colOff>
      <xdr:row>75</xdr:row>
      <xdr:rowOff>87303</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4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78430</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37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157422</xdr:rowOff>
    </xdr:from>
    <xdr:to>
      <xdr:col>10</xdr:col>
      <xdr:colOff>114300</xdr:colOff>
      <xdr:row>73</xdr:row>
      <xdr:rowOff>50437</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501822"/>
          <a:ext cx="889000" cy="64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20636</xdr:rowOff>
    </xdr:from>
    <xdr:to>
      <xdr:col>10</xdr:col>
      <xdr:colOff>165100</xdr:colOff>
      <xdr:row>75</xdr:row>
      <xdr:rowOff>122236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113363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972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75750</xdr:rowOff>
    </xdr:from>
    <xdr:to>
      <xdr:col>6</xdr:col>
      <xdr:colOff>38100</xdr:colOff>
      <xdr:row>76</xdr:row>
      <xdr:rowOff>5900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29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168477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122558</xdr:rowOff>
    </xdr:from>
    <xdr:to>
      <xdr:col>24</xdr:col>
      <xdr:colOff>114300</xdr:colOff>
      <xdr:row>72</xdr:row>
      <xdr:rowOff>52708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2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145435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146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132759</xdr:rowOff>
    </xdr:from>
    <xdr:to>
      <xdr:col>20</xdr:col>
      <xdr:colOff>38100</xdr:colOff>
      <xdr:row>71</xdr:row>
      <xdr:rowOff>62909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13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79436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190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21757</xdr:rowOff>
    </xdr:from>
    <xdr:to>
      <xdr:col>15</xdr:col>
      <xdr:colOff>101600</xdr:colOff>
      <xdr:row>73</xdr:row>
      <xdr:rowOff>123357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537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139884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31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106622</xdr:rowOff>
    </xdr:from>
    <xdr:to>
      <xdr:col>10</xdr:col>
      <xdr:colOff>165100</xdr:colOff>
      <xdr:row>73</xdr:row>
      <xdr:rowOff>36772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4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53299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2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171087</xdr:rowOff>
    </xdr:from>
    <xdr:to>
      <xdr:col>6</xdr:col>
      <xdr:colOff>38100</xdr:colOff>
      <xdr:row>73</xdr:row>
      <xdr:rowOff>101237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515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117764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290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141529</xdr:rowOff>
    </xdr:from>
    <xdr:to>
      <xdr:col>24</xdr:col>
      <xdr:colOff>63500</xdr:colOff>
      <xdr:row>94</xdr:row>
      <xdr:rowOff>39551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5743479"/>
          <a:ext cx="838200" cy="41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141529</xdr:rowOff>
    </xdr:from>
    <xdr:to>
      <xdr:col>19</xdr:col>
      <xdr:colOff>177800</xdr:colOff>
      <xdr:row>94</xdr:row>
      <xdr:rowOff>90334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5743479"/>
          <a:ext cx="889000" cy="46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90334</xdr:rowOff>
    </xdr:from>
    <xdr:to>
      <xdr:col>15</xdr:col>
      <xdr:colOff>50800</xdr:colOff>
      <xdr:row>95</xdr:row>
      <xdr:rowOff>146949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206634"/>
          <a:ext cx="889000" cy="22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96988</xdr:rowOff>
    </xdr:from>
    <xdr:to>
      <xdr:col>15</xdr:col>
      <xdr:colOff>101600</xdr:colOff>
      <xdr:row>98</xdr:row>
      <xdr:rowOff>27138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18265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2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146949</xdr:rowOff>
    </xdr:from>
    <xdr:to>
      <xdr:col>10</xdr:col>
      <xdr:colOff>114300</xdr:colOff>
      <xdr:row>96</xdr:row>
      <xdr:rowOff>79284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34699"/>
          <a:ext cx="889000" cy="103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111869</xdr:rowOff>
    </xdr:from>
    <xdr:to>
      <xdr:col>10</xdr:col>
      <xdr:colOff>165100</xdr:colOff>
      <xdr:row>98</xdr:row>
      <xdr:rowOff>42019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4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33146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3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137897</xdr:rowOff>
    </xdr:from>
    <xdr:to>
      <xdr:col>6</xdr:col>
      <xdr:colOff>38100</xdr:colOff>
      <xdr:row>98</xdr:row>
      <xdr:rowOff>68047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6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59174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6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160201</xdr:rowOff>
    </xdr:from>
    <xdr:to>
      <xdr:col>24</xdr:col>
      <xdr:colOff>114300</xdr:colOff>
      <xdr:row>94</xdr:row>
      <xdr:rowOff>90351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10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11628</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5956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90729</xdr:rowOff>
    </xdr:from>
    <xdr:to>
      <xdr:col>20</xdr:col>
      <xdr:colOff>38100</xdr:colOff>
      <xdr:row>92</xdr:row>
      <xdr:rowOff>20879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569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37406</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546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39534</xdr:rowOff>
    </xdr:from>
    <xdr:to>
      <xdr:col>15</xdr:col>
      <xdr:colOff>101600</xdr:colOff>
      <xdr:row>94</xdr:row>
      <xdr:rowOff>141134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15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157661</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593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96149</xdr:rowOff>
    </xdr:from>
    <xdr:to>
      <xdr:col>10</xdr:col>
      <xdr:colOff>165100</xdr:colOff>
      <xdr:row>96</xdr:row>
      <xdr:rowOff>26299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38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42826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15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28484</xdr:rowOff>
    </xdr:from>
    <xdr:to>
      <xdr:col>6</xdr:col>
      <xdr:colOff>38100</xdr:colOff>
      <xdr:row>96</xdr:row>
      <xdr:rowOff>130084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146611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6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21808</xdr:rowOff>
    </xdr:from>
    <xdr:to>
      <xdr:col>55</xdr:col>
      <xdr:colOff>0</xdr:colOff>
      <xdr:row>36</xdr:row>
      <xdr:rowOff>76019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9639300" y="6194008"/>
          <a:ext cx="8382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73858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17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46627</xdr:rowOff>
    </xdr:from>
    <xdr:to>
      <xdr:col>50</xdr:col>
      <xdr:colOff>114300</xdr:colOff>
      <xdr:row>36</xdr:row>
      <xdr:rowOff>76019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5875927"/>
          <a:ext cx="8890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163339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506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157661</xdr:rowOff>
    </xdr:from>
    <xdr:to>
      <xdr:col>45</xdr:col>
      <xdr:colOff>177800</xdr:colOff>
      <xdr:row>34</xdr:row>
      <xdr:rowOff>46627</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5815511"/>
          <a:ext cx="8890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158133</xdr:rowOff>
    </xdr:from>
    <xdr:to>
      <xdr:col>46</xdr:col>
      <xdr:colOff>38100</xdr:colOff>
      <xdr:row>38</xdr:row>
      <xdr:rowOff>88283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79410</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594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157661</xdr:rowOff>
    </xdr:from>
    <xdr:to>
      <xdr:col>41</xdr:col>
      <xdr:colOff>50800</xdr:colOff>
      <xdr:row>36</xdr:row>
      <xdr:rowOff>73406</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5815511"/>
          <a:ext cx="889000" cy="430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154541</xdr:rowOff>
    </xdr:from>
    <xdr:to>
      <xdr:col>41</xdr:col>
      <xdr:colOff>101600</xdr:colOff>
      <xdr:row>38</xdr:row>
      <xdr:rowOff>84691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75818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156500</xdr:rowOff>
    </xdr:from>
    <xdr:to>
      <xdr:col>36</xdr:col>
      <xdr:colOff>165100</xdr:colOff>
      <xdr:row>38</xdr:row>
      <xdr:rowOff>86651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77778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142458</xdr:rowOff>
    </xdr:from>
    <xdr:to>
      <xdr:col>55</xdr:col>
      <xdr:colOff>50800</xdr:colOff>
      <xdr:row>36</xdr:row>
      <xdr:rowOff>72608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14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165335</xdr:rowOff>
    </xdr:from>
    <xdr:ext cx="469744"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5994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25219</xdr:rowOff>
    </xdr:from>
    <xdr:to>
      <xdr:col>50</xdr:col>
      <xdr:colOff>165100</xdr:colOff>
      <xdr:row>36</xdr:row>
      <xdr:rowOff>126819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19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143346</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04428" y="5972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167277</xdr:rowOff>
    </xdr:from>
    <xdr:to>
      <xdr:col>46</xdr:col>
      <xdr:colOff>38100</xdr:colOff>
      <xdr:row>34</xdr:row>
      <xdr:rowOff>97427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582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113954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15428" y="560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106861</xdr:rowOff>
    </xdr:from>
    <xdr:to>
      <xdr:col>41</xdr:col>
      <xdr:colOff>101600</xdr:colOff>
      <xdr:row>34</xdr:row>
      <xdr:rowOff>37011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57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53538</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26428" y="553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22606</xdr:rowOff>
    </xdr:from>
    <xdr:to>
      <xdr:col>36</xdr:col>
      <xdr:colOff>165100</xdr:colOff>
      <xdr:row>36</xdr:row>
      <xdr:rowOff>124206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19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140733</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59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146730</xdr:rowOff>
    </xdr:from>
    <xdr:to>
      <xdr:col>55</xdr:col>
      <xdr:colOff>0</xdr:colOff>
      <xdr:row>55</xdr:row>
      <xdr:rowOff>155302</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576480"/>
          <a:ext cx="8382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88856</xdr:rowOff>
    </xdr:from>
    <xdr:to>
      <xdr:col>50</xdr:col>
      <xdr:colOff>114300</xdr:colOff>
      <xdr:row>55</xdr:row>
      <xdr:rowOff>146730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8750300" y="9518606"/>
          <a:ext cx="889000" cy="5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77121</xdr:rowOff>
    </xdr:from>
    <xdr:to>
      <xdr:col>45</xdr:col>
      <xdr:colOff>177800</xdr:colOff>
      <xdr:row>55</xdr:row>
      <xdr:rowOff>88856</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506871"/>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121476</xdr:rowOff>
    </xdr:from>
    <xdr:to>
      <xdr:col>46</xdr:col>
      <xdr:colOff>38100</xdr:colOff>
      <xdr:row>55</xdr:row>
      <xdr:rowOff>51626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37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68153</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15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77121</xdr:rowOff>
    </xdr:from>
    <xdr:to>
      <xdr:col>41</xdr:col>
      <xdr:colOff>50800</xdr:colOff>
      <xdr:row>56</xdr:row>
      <xdr:rowOff>86703</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506871"/>
          <a:ext cx="889000" cy="18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5442</xdr:rowOff>
    </xdr:from>
    <xdr:to>
      <xdr:col>41</xdr:col>
      <xdr:colOff>101600</xdr:colOff>
      <xdr:row>55</xdr:row>
      <xdr:rowOff>107042</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435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123569</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210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162890</xdr:rowOff>
    </xdr:from>
    <xdr:to>
      <xdr:col>36</xdr:col>
      <xdr:colOff>165100</xdr:colOff>
      <xdr:row>55</xdr:row>
      <xdr:rowOff>93040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42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109567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196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104502</xdr:rowOff>
    </xdr:from>
    <xdr:to>
      <xdr:col>55</xdr:col>
      <xdr:colOff>50800</xdr:colOff>
      <xdr:row>56</xdr:row>
      <xdr:rowOff>34652</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53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127379</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385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95930</xdr:rowOff>
    </xdr:from>
    <xdr:to>
      <xdr:col>50</xdr:col>
      <xdr:colOff>165100</xdr:colOff>
      <xdr:row>56</xdr:row>
      <xdr:rowOff>26080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52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42607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30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38056</xdr:rowOff>
    </xdr:from>
    <xdr:to>
      <xdr:col>46</xdr:col>
      <xdr:colOff>38100</xdr:colOff>
      <xdr:row>55</xdr:row>
      <xdr:rowOff>139656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46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130783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5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26321</xdr:rowOff>
    </xdr:from>
    <xdr:to>
      <xdr:col>41</xdr:col>
      <xdr:colOff>101600</xdr:colOff>
      <xdr:row>55</xdr:row>
      <xdr:rowOff>127921</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45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119048</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54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35903</xdr:rowOff>
    </xdr:from>
    <xdr:to>
      <xdr:col>36</xdr:col>
      <xdr:colOff>165100</xdr:colOff>
      <xdr:row>56</xdr:row>
      <xdr:rowOff>137503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63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128630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2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27755</xdr:rowOff>
    </xdr:from>
    <xdr:to>
      <xdr:col>55</xdr:col>
      <xdr:colOff>0</xdr:colOff>
      <xdr:row>76</xdr:row>
      <xdr:rowOff>70366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3057955"/>
          <a:ext cx="838200" cy="4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116555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803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31480</xdr:rowOff>
    </xdr:from>
    <xdr:to>
      <xdr:col>50</xdr:col>
      <xdr:colOff>114300</xdr:colOff>
      <xdr:row>76</xdr:row>
      <xdr:rowOff>70366</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3061680"/>
          <a:ext cx="889000" cy="3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45110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273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51986</xdr:rowOff>
    </xdr:from>
    <xdr:to>
      <xdr:col>45</xdr:col>
      <xdr:colOff>177800</xdr:colOff>
      <xdr:row>76</xdr:row>
      <xdr:rowOff>31480</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7861300" y="12567836"/>
          <a:ext cx="889000" cy="49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33031</xdr:rowOff>
    </xdr:from>
    <xdr:to>
      <xdr:col>46</xdr:col>
      <xdr:colOff>38100</xdr:colOff>
      <xdr:row>74</xdr:row>
      <xdr:rowOff>134631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720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151158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249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51986</xdr:rowOff>
    </xdr:from>
    <xdr:to>
      <xdr:col>41</xdr:col>
      <xdr:colOff>50800</xdr:colOff>
      <xdr:row>76</xdr:row>
      <xdr:rowOff>131631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6972300" y="12567836"/>
          <a:ext cx="889000" cy="59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108240</xdr:rowOff>
    </xdr:from>
    <xdr:to>
      <xdr:col>41</xdr:col>
      <xdr:colOff>101600</xdr:colOff>
      <xdr:row>76</xdr:row>
      <xdr:rowOff>38390</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296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29517</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05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165869</xdr:rowOff>
    </xdr:from>
    <xdr:to>
      <xdr:col>36</xdr:col>
      <xdr:colOff>165100</xdr:colOff>
      <xdr:row>76</xdr:row>
      <xdr:rowOff>96019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02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112547</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279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148405</xdr:rowOff>
    </xdr:from>
    <xdr:to>
      <xdr:col>55</xdr:col>
      <xdr:colOff>50800</xdr:colOff>
      <xdr:row>76</xdr:row>
      <xdr:rowOff>78555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300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126832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98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19566</xdr:rowOff>
    </xdr:from>
    <xdr:to>
      <xdr:col>50</xdr:col>
      <xdr:colOff>165100</xdr:colOff>
      <xdr:row>76</xdr:row>
      <xdr:rowOff>121166</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304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112293</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314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152130</xdr:rowOff>
    </xdr:from>
    <xdr:to>
      <xdr:col>46</xdr:col>
      <xdr:colOff>38100</xdr:colOff>
      <xdr:row>76</xdr:row>
      <xdr:rowOff>82280</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301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73407</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310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1186</xdr:rowOff>
    </xdr:from>
    <xdr:to>
      <xdr:col>41</xdr:col>
      <xdr:colOff>101600</xdr:colOff>
      <xdr:row>73</xdr:row>
      <xdr:rowOff>102786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51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119313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29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80831</xdr:rowOff>
    </xdr:from>
    <xdr:to>
      <xdr:col>36</xdr:col>
      <xdr:colOff>165100</xdr:colOff>
      <xdr:row>77</xdr:row>
      <xdr:rowOff>10981</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31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2108</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32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10795</xdr:rowOff>
    </xdr:from>
    <xdr:to>
      <xdr:col>55</xdr:col>
      <xdr:colOff>0</xdr:colOff>
      <xdr:row>97</xdr:row>
      <xdr:rowOff>93929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641445"/>
          <a:ext cx="838200" cy="8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150728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438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142063</xdr:rowOff>
    </xdr:from>
    <xdr:to>
      <xdr:col>50</xdr:col>
      <xdr:colOff>114300</xdr:colOff>
      <xdr:row>97</xdr:row>
      <xdr:rowOff>93929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601263"/>
          <a:ext cx="889000" cy="12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76661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36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95326</xdr:rowOff>
    </xdr:from>
    <xdr:to>
      <xdr:col>45</xdr:col>
      <xdr:colOff>177800</xdr:colOff>
      <xdr:row>96</xdr:row>
      <xdr:rowOff>142063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7861300" y="16554526"/>
          <a:ext cx="889000" cy="4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131445</xdr:rowOff>
    </xdr:from>
    <xdr:to>
      <xdr:col>46</xdr:col>
      <xdr:colOff>38100</xdr:colOff>
      <xdr:row>97</xdr:row>
      <xdr:rowOff>61595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9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52722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8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95326</xdr:rowOff>
    </xdr:from>
    <xdr:to>
      <xdr:col>41</xdr:col>
      <xdr:colOff>50800</xdr:colOff>
      <xdr:row>97</xdr:row>
      <xdr:rowOff>78511</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554526"/>
          <a:ext cx="889000" cy="15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26836</xdr:rowOff>
    </xdr:from>
    <xdr:to>
      <xdr:col>41</xdr:col>
      <xdr:colOff>101600</xdr:colOff>
      <xdr:row>97</xdr:row>
      <xdr:rowOff>128436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5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119563</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5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14046</xdr:rowOff>
    </xdr:from>
    <xdr:to>
      <xdr:col>36</xdr:col>
      <xdr:colOff>165100</xdr:colOff>
      <xdr:row>97</xdr:row>
      <xdr:rowOff>115646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4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132173</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41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131445</xdr:rowOff>
    </xdr:from>
    <xdr:to>
      <xdr:col>55</xdr:col>
      <xdr:colOff>50800</xdr:colOff>
      <xdr:row>97</xdr:row>
      <xdr:rowOff>61595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9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109872</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6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43129</xdr:rowOff>
    </xdr:from>
    <xdr:to>
      <xdr:col>50</xdr:col>
      <xdr:colOff>165100</xdr:colOff>
      <xdr:row>97</xdr:row>
      <xdr:rowOff>144729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67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135856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7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91263</xdr:rowOff>
    </xdr:from>
    <xdr:to>
      <xdr:col>46</xdr:col>
      <xdr:colOff>38100</xdr:colOff>
      <xdr:row>97</xdr:row>
      <xdr:rowOff>21413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550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37940</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32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44526</xdr:rowOff>
    </xdr:from>
    <xdr:to>
      <xdr:col>41</xdr:col>
      <xdr:colOff>101600</xdr:colOff>
      <xdr:row>96</xdr:row>
      <xdr:rowOff>146126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0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162653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27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27711</xdr:rowOff>
    </xdr:from>
    <xdr:to>
      <xdr:col>36</xdr:col>
      <xdr:colOff>165100</xdr:colOff>
      <xdr:row>97</xdr:row>
      <xdr:rowOff>129311</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5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120438</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75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145834</xdr:rowOff>
    </xdr:from>
    <xdr:to>
      <xdr:col>85</xdr:col>
      <xdr:colOff>127000</xdr:colOff>
      <xdr:row>36</xdr:row>
      <xdr:rowOff>9817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803684"/>
          <a:ext cx="838200" cy="37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70358</xdr:rowOff>
    </xdr:from>
    <xdr:to>
      <xdr:col>81</xdr:col>
      <xdr:colOff>50800</xdr:colOff>
      <xdr:row>36</xdr:row>
      <xdr:rowOff>9817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5728208"/>
          <a:ext cx="889000" cy="45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34125</xdr:rowOff>
    </xdr:from>
    <xdr:to>
      <xdr:col>76</xdr:col>
      <xdr:colOff>114300</xdr:colOff>
      <xdr:row>33</xdr:row>
      <xdr:rowOff>70358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5691975"/>
          <a:ext cx="889000" cy="36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15024</xdr:rowOff>
    </xdr:from>
    <xdr:to>
      <xdr:col>76</xdr:col>
      <xdr:colOff>165100</xdr:colOff>
      <xdr:row>35</xdr:row>
      <xdr:rowOff>116624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0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107751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10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34125</xdr:rowOff>
    </xdr:from>
    <xdr:to>
      <xdr:col>71</xdr:col>
      <xdr:colOff>177800</xdr:colOff>
      <xdr:row>34</xdr:row>
      <xdr:rowOff>129832</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5691975"/>
          <a:ext cx="889000" cy="26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111227</xdr:rowOff>
    </xdr:from>
    <xdr:to>
      <xdr:col>72</xdr:col>
      <xdr:colOff>38100</xdr:colOff>
      <xdr:row>36</xdr:row>
      <xdr:rowOff>41377</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11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20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118999</xdr:rowOff>
    </xdr:from>
    <xdr:to>
      <xdr:col>67</xdr:col>
      <xdr:colOff>101600</xdr:colOff>
      <xdr:row>36</xdr:row>
      <xdr:rowOff>49149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119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40276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21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95034</xdr:rowOff>
    </xdr:from>
    <xdr:to>
      <xdr:col>85</xdr:col>
      <xdr:colOff>177800</xdr:colOff>
      <xdr:row>34</xdr:row>
      <xdr:rowOff>25184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75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117911</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60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130467</xdr:rowOff>
    </xdr:from>
    <xdr:to>
      <xdr:col>81</xdr:col>
      <xdr:colOff>101600</xdr:colOff>
      <xdr:row>36</xdr:row>
      <xdr:rowOff>60617</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31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77144</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06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19558</xdr:rowOff>
    </xdr:from>
    <xdr:to>
      <xdr:col>76</xdr:col>
      <xdr:colOff>165100</xdr:colOff>
      <xdr:row>33</xdr:row>
      <xdr:rowOff>121158</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567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137685</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45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154775</xdr:rowOff>
    </xdr:from>
    <xdr:to>
      <xdr:col>72</xdr:col>
      <xdr:colOff>38100</xdr:colOff>
      <xdr:row>33</xdr:row>
      <xdr:rowOff>84925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564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101452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4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79032</xdr:rowOff>
    </xdr:from>
    <xdr:to>
      <xdr:col>67</xdr:col>
      <xdr:colOff>101600</xdr:colOff>
      <xdr:row>35</xdr:row>
      <xdr:rowOff>9182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590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25709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6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90869</xdr:rowOff>
    </xdr:from>
    <xdr:to>
      <xdr:col>85</xdr:col>
      <xdr:colOff>127000</xdr:colOff>
      <xdr:row>57</xdr:row>
      <xdr:rowOff>100584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63519"/>
          <a:ext cx="838200" cy="9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123634</xdr:rowOff>
    </xdr:from>
    <xdr:to>
      <xdr:col>81</xdr:col>
      <xdr:colOff>50800</xdr:colOff>
      <xdr:row>57</xdr:row>
      <xdr:rowOff>100584</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724834"/>
          <a:ext cx="889000" cy="148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69283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49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123634</xdr:rowOff>
    </xdr:from>
    <xdr:to>
      <xdr:col>76</xdr:col>
      <xdr:colOff>114300</xdr:colOff>
      <xdr:row>56</xdr:row>
      <xdr:rowOff>170662</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24834"/>
          <a:ext cx="889000" cy="4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161074</xdr:rowOff>
    </xdr:from>
    <xdr:to>
      <xdr:col>76</xdr:col>
      <xdr:colOff>165100</xdr:colOff>
      <xdr:row>56</xdr:row>
      <xdr:rowOff>91224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5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107751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36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170662</xdr:rowOff>
    </xdr:from>
    <xdr:to>
      <xdr:col>71</xdr:col>
      <xdr:colOff>177800</xdr:colOff>
      <xdr:row>57</xdr:row>
      <xdr:rowOff>96215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71862"/>
          <a:ext cx="889000" cy="9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42659</xdr:rowOff>
    </xdr:from>
    <xdr:to>
      <xdr:col>72</xdr:col>
      <xdr:colOff>38100</xdr:colOff>
      <xdr:row>56</xdr:row>
      <xdr:rowOff>144259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4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160786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128918</xdr:rowOff>
    </xdr:from>
    <xdr:to>
      <xdr:col>67</xdr:col>
      <xdr:colOff>101600</xdr:colOff>
      <xdr:row>57</xdr:row>
      <xdr:rowOff>59068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3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75595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0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40069</xdr:rowOff>
    </xdr:from>
    <xdr:to>
      <xdr:col>85</xdr:col>
      <xdr:colOff>177800</xdr:colOff>
      <xdr:row>57</xdr:row>
      <xdr:rowOff>141669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18496</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49784</xdr:rowOff>
    </xdr:from>
    <xdr:to>
      <xdr:col>81</xdr:col>
      <xdr:colOff>101600</xdr:colOff>
      <xdr:row>57</xdr:row>
      <xdr:rowOff>151384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142511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1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72834</xdr:rowOff>
    </xdr:from>
    <xdr:to>
      <xdr:col>76</xdr:col>
      <xdr:colOff>165100</xdr:colOff>
      <xdr:row>57</xdr:row>
      <xdr:rowOff>2984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7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165561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76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119862</xdr:rowOff>
    </xdr:from>
    <xdr:to>
      <xdr:col>72</xdr:col>
      <xdr:colOff>38100</xdr:colOff>
      <xdr:row>57</xdr:row>
      <xdr:rowOff>50012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2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41139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1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45415</xdr:rowOff>
    </xdr:from>
    <xdr:to>
      <xdr:col>67</xdr:col>
      <xdr:colOff>101600</xdr:colOff>
      <xdr:row>57</xdr:row>
      <xdr:rowOff>147015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81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138142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91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79807</xdr:rowOff>
    </xdr:from>
    <xdr:to>
      <xdr:col>85</xdr:col>
      <xdr:colOff>127000</xdr:colOff>
      <xdr:row>75</xdr:row>
      <xdr:rowOff>10907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2767107"/>
          <a:ext cx="838200" cy="10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79672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81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79807</xdr:rowOff>
    </xdr:from>
    <xdr:to>
      <xdr:col>81</xdr:col>
      <xdr:colOff>50800</xdr:colOff>
      <xdr:row>76</xdr:row>
      <xdr:rowOff>51003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2767107"/>
          <a:ext cx="889000" cy="31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166814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36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51003</xdr:rowOff>
    </xdr:from>
    <xdr:to>
      <xdr:col>76</xdr:col>
      <xdr:colOff>114300</xdr:colOff>
      <xdr:row>77</xdr:row>
      <xdr:rowOff>38613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081203"/>
          <a:ext cx="889000" cy="15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10719</xdr:rowOff>
    </xdr:from>
    <xdr:to>
      <xdr:col>76</xdr:col>
      <xdr:colOff>165100</xdr:colOff>
      <xdr:row>76</xdr:row>
      <xdr:rowOff>112319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04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103446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1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51552</xdr:rowOff>
    </xdr:from>
    <xdr:to>
      <xdr:col>71</xdr:col>
      <xdr:colOff>177800</xdr:colOff>
      <xdr:row>77</xdr:row>
      <xdr:rowOff>38613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2567402"/>
          <a:ext cx="889000" cy="67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140701</xdr:rowOff>
    </xdr:from>
    <xdr:to>
      <xdr:col>72</xdr:col>
      <xdr:colOff>38100</xdr:colOff>
      <xdr:row>76</xdr:row>
      <xdr:rowOff>70851</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299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87378</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277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15291</xdr:rowOff>
    </xdr:from>
    <xdr:to>
      <xdr:col>67</xdr:col>
      <xdr:colOff>101600</xdr:colOff>
      <xdr:row>76</xdr:row>
      <xdr:rowOff>116891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04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108018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131557</xdr:rowOff>
    </xdr:from>
    <xdr:to>
      <xdr:col>85</xdr:col>
      <xdr:colOff>177800</xdr:colOff>
      <xdr:row>75</xdr:row>
      <xdr:rowOff>61707</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281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154434</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267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29007</xdr:rowOff>
    </xdr:from>
    <xdr:to>
      <xdr:col>81</xdr:col>
      <xdr:colOff>101600</xdr:colOff>
      <xdr:row>74</xdr:row>
      <xdr:rowOff>130607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271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147134</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249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203</xdr:rowOff>
    </xdr:from>
    <xdr:to>
      <xdr:col>76</xdr:col>
      <xdr:colOff>165100</xdr:colOff>
      <xdr:row>76</xdr:row>
      <xdr:rowOff>101803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03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118330</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28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159263</xdr:rowOff>
    </xdr:from>
    <xdr:to>
      <xdr:col>72</xdr:col>
      <xdr:colOff>38100</xdr:colOff>
      <xdr:row>77</xdr:row>
      <xdr:rowOff>89413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18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80540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28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752</xdr:rowOff>
    </xdr:from>
    <xdr:to>
      <xdr:col>67</xdr:col>
      <xdr:colOff>101600</xdr:colOff>
      <xdr:row>73</xdr:row>
      <xdr:rowOff>102352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51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118879</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229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162065</xdr:rowOff>
    </xdr:from>
    <xdr:to>
      <xdr:col>85</xdr:col>
      <xdr:colOff>126364</xdr:colOff>
      <xdr:row>98</xdr:row>
      <xdr:rowOff>61340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92565"/>
          <a:ext cx="1269" cy="1270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65167</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6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61340</xdr:rowOff>
    </xdr:from>
    <xdr:to>
      <xdr:col>86</xdr:col>
      <xdr:colOff>25400</xdr:colOff>
      <xdr:row>98</xdr:row>
      <xdr:rowOff>61340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6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108742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67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162065</xdr:rowOff>
    </xdr:from>
    <xdr:to>
      <xdr:col>86</xdr:col>
      <xdr:colOff>25400</xdr:colOff>
      <xdr:row>90</xdr:row>
      <xdr:rowOff>162065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92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5944</xdr:rowOff>
    </xdr:from>
    <xdr:to>
      <xdr:col>85</xdr:col>
      <xdr:colOff>127000</xdr:colOff>
      <xdr:row>92</xdr:row>
      <xdr:rowOff>67590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5779344"/>
          <a:ext cx="838200" cy="6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115727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232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137300</xdr:rowOff>
    </xdr:from>
    <xdr:to>
      <xdr:col>85</xdr:col>
      <xdr:colOff>177800</xdr:colOff>
      <xdr:row>95</xdr:row>
      <xdr:rowOff>67450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2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1575</xdr:rowOff>
    </xdr:from>
    <xdr:to>
      <xdr:col>81</xdr:col>
      <xdr:colOff>50800</xdr:colOff>
      <xdr:row>92</xdr:row>
      <xdr:rowOff>5944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4592300" y="15774975"/>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143129</xdr:rowOff>
    </xdr:from>
    <xdr:to>
      <xdr:col>81</xdr:col>
      <xdr:colOff>101600</xdr:colOff>
      <xdr:row>95</xdr:row>
      <xdr:rowOff>73279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64406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3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169977</xdr:rowOff>
    </xdr:from>
    <xdr:to>
      <xdr:col>76</xdr:col>
      <xdr:colOff>114300</xdr:colOff>
      <xdr:row>92</xdr:row>
      <xdr:rowOff>1575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5771927"/>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126772</xdr:rowOff>
    </xdr:from>
    <xdr:to>
      <xdr:col>76</xdr:col>
      <xdr:colOff>165100</xdr:colOff>
      <xdr:row>94</xdr:row>
      <xdr:rowOff>56922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07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48049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16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169977</xdr:rowOff>
    </xdr:from>
    <xdr:to>
      <xdr:col>71</xdr:col>
      <xdr:colOff>177800</xdr:colOff>
      <xdr:row>92</xdr:row>
      <xdr:rowOff>14376</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5771927"/>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143777</xdr:rowOff>
    </xdr:from>
    <xdr:to>
      <xdr:col>72</xdr:col>
      <xdr:colOff>38100</xdr:colOff>
      <xdr:row>94</xdr:row>
      <xdr:rowOff>73927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088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65054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18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135382</xdr:rowOff>
    </xdr:from>
    <xdr:to>
      <xdr:col>67</xdr:col>
      <xdr:colOff>101600</xdr:colOff>
      <xdr:row>94</xdr:row>
      <xdr:rowOff>65532</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08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56659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17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16790</xdr:rowOff>
    </xdr:from>
    <xdr:to>
      <xdr:col>85</xdr:col>
      <xdr:colOff>177800</xdr:colOff>
      <xdr:row>92</xdr:row>
      <xdr:rowOff>118390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79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39667</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64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126594</xdr:rowOff>
    </xdr:from>
    <xdr:to>
      <xdr:col>81</xdr:col>
      <xdr:colOff>101600</xdr:colOff>
      <xdr:row>92</xdr:row>
      <xdr:rowOff>56744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7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73271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50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122225</xdr:rowOff>
    </xdr:from>
    <xdr:to>
      <xdr:col>76</xdr:col>
      <xdr:colOff>165100</xdr:colOff>
      <xdr:row>92</xdr:row>
      <xdr:rowOff>52375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572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68902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49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119177</xdr:rowOff>
    </xdr:from>
    <xdr:to>
      <xdr:col>72</xdr:col>
      <xdr:colOff>38100</xdr:colOff>
      <xdr:row>92</xdr:row>
      <xdr:rowOff>49327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57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65854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4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135026</xdr:rowOff>
    </xdr:from>
    <xdr:to>
      <xdr:col>67</xdr:col>
      <xdr:colOff>101600</xdr:colOff>
      <xdr:row>92</xdr:row>
      <xdr:rowOff>65176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573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81703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51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29972</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16522"/>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29972</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0434300" y="671652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113665</xdr:rowOff>
    </xdr:from>
    <xdr:to>
      <xdr:col>107</xdr:col>
      <xdr:colOff>101600</xdr:colOff>
      <xdr:row>39</xdr:row>
      <xdr:rowOff>43815</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60342</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119380</xdr:rowOff>
    </xdr:from>
    <xdr:to>
      <xdr:col>102</xdr:col>
      <xdr:colOff>165100</xdr:colOff>
      <xdr:row>39</xdr:row>
      <xdr:rowOff>49530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3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66057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09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103759</xdr:rowOff>
    </xdr:from>
    <xdr:to>
      <xdr:col>98</xdr:col>
      <xdr:colOff>38100</xdr:colOff>
      <xdr:row>39</xdr:row>
      <xdr:rowOff>33909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1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50436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94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150622</xdr:rowOff>
    </xdr:from>
    <xdr:to>
      <xdr:col>112</xdr:col>
      <xdr:colOff>38100</xdr:colOff>
      <xdr:row>39</xdr:row>
      <xdr:rowOff>80772</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6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71899</xdr:rowOff>
    </xdr:from>
    <xdr:ext cx="313932"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66333" y="67584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a:extLst>
            <a:ext uri="{FF2B5EF4-FFF2-40B4-BE49-F238E27FC236}">
              <a16:creationId xmlns:a16="http://schemas.microsoft.com/office/drawing/2014/main" id="{00000000-0008-0000-07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1" name="前年度繰上充用金最小値テキスト">
          <a:extLst>
            <a:ext uri="{FF2B5EF4-FFF2-40B4-BE49-F238E27FC236}">
              <a16:creationId xmlns:a16="http://schemas.microsoft.com/office/drawing/2014/main" id="{00000000-0008-0000-0700-000021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3" name="前年度繰上充用金最大値テキスト">
          <a:extLst>
            <a:ext uri="{FF2B5EF4-FFF2-40B4-BE49-F238E27FC236}">
              <a16:creationId xmlns:a16="http://schemas.microsoft.com/office/drawing/2014/main" id="{00000000-0008-0000-0700-000023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6" name="前年度繰上充用金平均値テキスト">
          <a:extLst>
            <a:ext uri="{FF2B5EF4-FFF2-40B4-BE49-F238E27FC236}">
              <a16:creationId xmlns:a16="http://schemas.microsoft.com/office/drawing/2014/main" id="{00000000-0008-0000-0700-000026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51</xdr:row>
      <xdr:rowOff>54610</xdr:rowOff>
    </xdr:from>
    <xdr:to>
      <xdr:col>107</xdr:col>
      <xdr:colOff>101600</xdr:colOff>
      <xdr:row>51</xdr:row>
      <xdr:rowOff>156210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20383500" y="87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50</xdr:row>
      <xdr:rowOff>1287</xdr:rowOff>
    </xdr:from>
    <xdr:ext cx="313932"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77333" y="8573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49</xdr:row>
      <xdr:rowOff>168910</xdr:rowOff>
    </xdr:from>
    <xdr:to>
      <xdr:col>102</xdr:col>
      <xdr:colOff>165100</xdr:colOff>
      <xdr:row>50</xdr:row>
      <xdr:rowOff>99060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9494500" y="85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115587</xdr:rowOff>
    </xdr:from>
    <xdr:ext cx="313932"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88333" y="8345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5" name="前年度繰上充用金該当値テキスト">
          <a:extLst>
            <a:ext uri="{FF2B5EF4-FFF2-40B4-BE49-F238E27FC236}">
              <a16:creationId xmlns:a16="http://schemas.microsoft.com/office/drawing/2014/main" id="{00000000-0008-0000-0700-000039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a:extLst>
            <a:ext uri="{FF2B5EF4-FFF2-40B4-BE49-F238E27FC236}">
              <a16:creationId xmlns:a16="http://schemas.microsoft.com/office/drawing/2014/main" id="{00000000-0008-0000-0700-00004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・消防費については、消防通信指令システム更新整備事業の実施により、数値が増加している。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・総務費については、第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期ケーブルテレビエリア光化促進事業、仁摩地区道の駅整備事業の終了により、数値が減少している。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経済対策に係る住民税非課税世帯、子育て世帯等への臨時特別給付金事業の終了により、数値が減少している。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a:latin typeface="ＭＳ Ｐゴシック" panose="020B0600070205080204" pitchFamily="50" charset="-128"/>
              <a:ea typeface="ＭＳ Ｐゴシック" panose="020B0600070205080204" pitchFamily="50" charset="-128"/>
            </a:rPr>
            <a:t>・衛生費については、新可燃ごみ処理施設整備の終了により、数値が減少している。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・議会費及び教育費については、デジタル化推進事業により、数値が増加している。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実質収支額は、新型コロナウイルス感染症拡大に伴う国の特例措置が一部終了したことに伴い、地方交付税や地方特例交付金が減となったが、新可燃ごみ処理施設整備、仁摩地区道の駅整備事業等の大型ハード事業の終了により、</a:t>
          </a:r>
          <a:r>
            <a:rPr kumimoji="1" lang="en-US" altLang="ja-JP" sz="1400">
              <a:latin typeface="ＭＳ ゴシック" pitchFamily="49" charset="-128"/>
              <a:ea typeface="ＭＳ ゴシック" pitchFamily="49" charset="-128"/>
            </a:rPr>
            <a:t>586</a:t>
          </a:r>
          <a:r>
            <a:rPr kumimoji="1" lang="ja-JP" altLang="en-US" sz="1400">
              <a:latin typeface="ＭＳ ゴシック" pitchFamily="49" charset="-128"/>
              <a:ea typeface="ＭＳ ゴシック" pitchFamily="49" charset="-128"/>
            </a:rPr>
            <a:t>百万円の黒字となった。昨年度の実質収支額を下回ったため、単年度収支額は減少したが、取崩しを行わなかったため財政調整基金残高は横ばいとなり、標準財政規模が減少したため、標準財政規模比では、前年度から増加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全会計で黒字決算となっているが、前年度と比べ病院事業収益は、診療単価の上昇による入院・外来収益の増加などにより、医業収益が増となったものの、新型コロナウイルス感染症患者等入院病床確保事業補助金や新型コロナワクチン接種体制確保事業補助金の減少などにより、医業外収益が減となったため、昨年に比較して減となった。また、特殊勤務手当や時間外手当の増による給与費の増、物価高の影響による経費の増、整備済みの施設、機械備品の減価償却費の増により、病院事業費用は増となり、純損益は赤字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新病院建設に係る元利償還金が発生することから、厳しい経営状況にあるため、引き続き、診療分析の強化、病床稼働率の向上、医療従事者確保等といった診療機能の充実を進めるなど、経営基盤の強化を図っ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の推移が示すように、水道事業会計における黒字額は年々減少してきている。今後についても、給水人口の減少などにより収入確保が困難な状況であり、また、老朽管の更新や地理的要因に係る維持管理的経費の高止まりが見込まれており、費用削減対策に努めながら一層経営の健全化を図る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年度においては、元利償還金、準元利償還金ともに減少傾向である。普通交付税への算入公債費も減少したが、分子としては、減少している。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今後の元利償還金等は、令和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年度にかけて一旦は減少する見込みだが、その後、事業完了した新病院建設、仁摩地区道の駅整備事業、新可燃ごみ処理施設整備事業等の償還による増加が見込まれる。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今後は、公共施設の適正化及び投資的事業の平準化により、実質公債費比率の上昇を抑えていく必要がある。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島根県大田市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公営企業債等繰入見込額は、新病院建設に係る償還が据置期間中であることや下水道事業の継続的な実施により、高止まりの状況であるが、単年度の発行額を償還額が上回ったため、一般会計等に係る地方債の現在高は減少となり、将来負担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また、交付税措置率の高い過疎債や合併債を活用しての事業実施であったため、基準財政需要額算入見込額は増となり、将来負担額から差し引く充当可能財源等の合計額は増加している。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今後は大田市駅前周辺土地区画整理事業が本格化するため、一般会計等に係る地方債の現在高及び公営企業債等繰入見込額が増加する見込みであり、適正な基金残高を確保していくよう努める必要がある。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島根県大田市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財政調整基金及び減債基金にその他特定目的基金を加えた残高は、令和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これは、主に市単独事業の実施財源として特定目的金を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百万円取り崩す一方で、前年度決算剰余金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百万円、公共施設総合管理基金への積立金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百万円等、合計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百万円の新規積立を行ったことによる。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algn="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今後は、当市の歳入の多くを占める地方交付税が人口減少等の影響により減少し、一般財源の大幅減が見込まれる中、財政調整基金及び減債基金の合計額は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中期財政運営方針</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おける目標額を大きく下回る状況が続いている。厳しい財政運営が続くことが見込まれるが、事業の選択と集中をより一層徹底し、基金の取り崩しを最小限に抑えるなど、財政健全化の取り組みをこれまで以上に強化していか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・合併振興基金、まちづくり推進基金、過疎地域持続的発展特別事業基金：設置目的に沿ったソフト事業の財源として使用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・観光振興基金：観光振興に要する経費に充てるもの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・石見銀山基金：石見銀山に係る整備活用及び景観保全の事業に要する経費に充てるもの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・公共施設総合管理基金：計画的な公共施設の保全、更新、解体撤去等及び活用に必要な事業に充てるもの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将来的な庁舎整備等を見据え令和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年度より設置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・公共施設総合管理基金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百万円、まちづくり推進基金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百万円をはじめとして、合計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・各事業へ充当するため、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（主な取崩し：まちづくり推進基金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百万円、合併振興基金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百万円、過疎地域持続的発展特別事業基金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百万円、石見銀山基金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・一般財源の不足が見込まれる中、住民サービスの確保や各種事業の実施のために、特定目的基金を積極的に活用していく。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年度の中長期財政見通しでは、令和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年度末と比較して、約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％減少する見込みとなっている。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下記の理由により、年度末基金残高は横ばいとなった。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・特別交付税、ふるさと納税寄附金の増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・歳出決算見込み（事業実績）の減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市の財政運営は予算編成の段階から、支出を収入が上回り、その不足額を財政調整基金の取崩しで補う状況が常態化しており、人口減少等により地方交付税や市税の減収が見込まれる中においては、将来に不安を抱える厳しい状況が続い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年度の中長期財政見通しにおいては、令和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年度には枯渇する見込み。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・突発的事象に対応するためにも一定水準の財政調整基金の確保は必要であることから、一層の財政健全化に取り組む必要がある。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下記の理由により、年度末基金残高は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・純繰越金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・これまでに発行した地方債や今後見込まれる大型事業の財源として発行する地方債の償還財源として取崩しを予定している。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年度の中長期財政見通しにおいては、令和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年度には枯渇する見込み。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32,345
435.34
25,806,707
25,135,098
586,735
13,123,947
31,125,193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当市では、平成２７年度に策定した「大田市公共施設総合管理計画」において、保有する公共施設の総延床面積を平成２８年度から３０年かけて３０％以上削減することを目標としている。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昭和５０年～６０年代に整備された施設が多く、築３０年以上経過した施設が約４割となっていること等から、</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例年類似団体平均を上回る状況が続いており、今後は総合管理計画に基づき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、適切な施設整備を行うとともに、施設総量の削減を検討していく必要がある。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95721</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839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136344</xdr:rowOff>
    </xdr:from>
    <xdr:to>
      <xdr:col>15</xdr:col>
      <xdr:colOff>187325</xdr:colOff>
      <xdr:row>30</xdr:row>
      <xdr:rowOff>66494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8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114753</xdr:rowOff>
    </xdr:from>
    <xdr:to>
      <xdr:col>11</xdr:col>
      <xdr:colOff>187325</xdr:colOff>
      <xdr:row>30</xdr:row>
      <xdr:rowOff>44903</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59418</xdr:rowOff>
    </xdr:from>
    <xdr:to>
      <xdr:col>23</xdr:col>
      <xdr:colOff>136525</xdr:colOff>
      <xdr:row>34</xdr:row>
      <xdr:rowOff>161018</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66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145795</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575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40912</xdr:rowOff>
    </xdr:from>
    <xdr:to>
      <xdr:col>19</xdr:col>
      <xdr:colOff>187325</xdr:colOff>
      <xdr:row>34</xdr:row>
      <xdr:rowOff>142512</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91712</xdr:rowOff>
    </xdr:from>
    <xdr:to>
      <xdr:col>23</xdr:col>
      <xdr:colOff>85725</xdr:colOff>
      <xdr:row>34</xdr:row>
      <xdr:rowOff>110218</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692537"/>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40912</xdr:rowOff>
    </xdr:from>
    <xdr:to>
      <xdr:col>15</xdr:col>
      <xdr:colOff>187325</xdr:colOff>
      <xdr:row>34</xdr:row>
      <xdr:rowOff>142512</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64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91712</xdr:rowOff>
    </xdr:from>
    <xdr:to>
      <xdr:col>19</xdr:col>
      <xdr:colOff>136525</xdr:colOff>
      <xdr:row>34</xdr:row>
      <xdr:rowOff>91712</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69253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31659</xdr:rowOff>
    </xdr:from>
    <xdr:to>
      <xdr:col>11</xdr:col>
      <xdr:colOff>187325</xdr:colOff>
      <xdr:row>34</xdr:row>
      <xdr:rowOff>133259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6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34</xdr:row>
      <xdr:rowOff>82459</xdr:rowOff>
    </xdr:from>
    <xdr:to>
      <xdr:col>15</xdr:col>
      <xdr:colOff>136525</xdr:colOff>
      <xdr:row>34</xdr:row>
      <xdr:rowOff>91712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6683284"/>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34</xdr:row>
      <xdr:rowOff>31659</xdr:rowOff>
    </xdr:from>
    <xdr:to>
      <xdr:col>7</xdr:col>
      <xdr:colOff>187325</xdr:colOff>
      <xdr:row>34</xdr:row>
      <xdr:rowOff>133259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63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34</xdr:row>
      <xdr:rowOff>82459</xdr:rowOff>
    </xdr:from>
    <xdr:to>
      <xdr:col>11</xdr:col>
      <xdr:colOff>136525</xdr:colOff>
      <xdr:row>34</xdr:row>
      <xdr:rowOff>82459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68328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129285</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83021</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655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61430</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133639</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133639</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73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124386</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72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34</xdr:row>
      <xdr:rowOff>124386</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72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[ 1,010.4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債務償還比率は、昨年度より１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上昇し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、例年と同様、類似団体平均と比較して高い水準に位置している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令和４年度から比率が上昇した要因は、普通交付税における新型コロナウイルス対応のための国の経済措置が無くなったため、普通交付税が減額したことが要因である。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老朽化が進んだ公共施設の更新等に伴い、今後も将来負担は高水準を維持すると見込まれる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分子部分の減額要素である充当可能基金残高が減少していく見込みとなっていることから、今後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も高い水準で推移していくことが</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予想され</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ため、事業規模と経費の適正化及び業務に応じた人員配置や定員管理等に取り組んでいく必要がある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lang="ja-JP" altLang="en-US">
              <a:effectLst/>
              <a:latin typeface="ＭＳ Ｐゴシック" panose="020B0600070205080204" pitchFamily="50" charset="-128"/>
              <a:ea typeface="ＭＳ Ｐゴシック" panose="020B0600070205080204" pitchFamily="50" charset="-128"/>
            </a:rPr>
            <a:t>　</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21353</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5593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16555</xdr:rowOff>
    </xdr:from>
    <xdr:to>
      <xdr:col>68</xdr:col>
      <xdr:colOff>123825</xdr:colOff>
      <xdr:row>30</xdr:row>
      <xdr:rowOff>118155</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3271500" y="59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91349</xdr:rowOff>
    </xdr:from>
    <xdr:to>
      <xdr:col>64</xdr:col>
      <xdr:colOff>123825</xdr:colOff>
      <xdr:row>31</xdr:row>
      <xdr:rowOff>21499</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2509500" y="600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56805</xdr:rowOff>
    </xdr:from>
    <xdr:to>
      <xdr:col>60</xdr:col>
      <xdr:colOff>123825</xdr:colOff>
      <xdr:row>30</xdr:row>
      <xdr:rowOff>158405</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1747500" y="59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31006</xdr:rowOff>
    </xdr:from>
    <xdr:to>
      <xdr:col>76</xdr:col>
      <xdr:colOff>73025</xdr:colOff>
      <xdr:row>33</xdr:row>
      <xdr:rowOff>132606</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4744700" y="646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9433</xdr:rowOff>
    </xdr:from>
    <xdr:ext cx="560923" cy="259045"/>
    <xdr:sp macro="" textlink="">
      <xdr:nvSpPr>
        <xdr:cNvPr id="149" name="債務償還比率該当値テキスト">
          <a:extLst>
            <a:ext uri="{FF2B5EF4-FFF2-40B4-BE49-F238E27FC236}">
              <a16:creationId xmlns:a16="http://schemas.microsoft.com/office/drawing/2014/main" id="{00000000-0008-0000-0000-000095000000}"/>
            </a:ext>
          </a:extLst>
        </xdr:cNvPr>
        <xdr:cNvSpPr txBox="1"/>
      </xdr:nvSpPr>
      <xdr:spPr>
        <a:xfrm>
          <a:off x="14846300" y="643880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66557</xdr:rowOff>
    </xdr:from>
    <xdr:to>
      <xdr:col>72</xdr:col>
      <xdr:colOff>123825</xdr:colOff>
      <xdr:row>31</xdr:row>
      <xdr:rowOff>168157</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033500" y="615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117357</xdr:rowOff>
    </xdr:from>
    <xdr:to>
      <xdr:col>76</xdr:col>
      <xdr:colOff>22225</xdr:colOff>
      <xdr:row>33</xdr:row>
      <xdr:rowOff>81806</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a:off x="14084300" y="6203832"/>
          <a:ext cx="711200" cy="30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159739</xdr:rowOff>
    </xdr:from>
    <xdr:to>
      <xdr:col>68</xdr:col>
      <xdr:colOff>123825</xdr:colOff>
      <xdr:row>33</xdr:row>
      <xdr:rowOff>89889</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3271500" y="641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117357</xdr:rowOff>
    </xdr:from>
    <xdr:to>
      <xdr:col>72</xdr:col>
      <xdr:colOff>73025</xdr:colOff>
      <xdr:row>33</xdr:row>
      <xdr:rowOff>39089</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3322300" y="6203832"/>
          <a:ext cx="762000" cy="26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30235</xdr:rowOff>
    </xdr:from>
    <xdr:to>
      <xdr:col>64</xdr:col>
      <xdr:colOff>123825</xdr:colOff>
      <xdr:row>33</xdr:row>
      <xdr:rowOff>131835</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2509500" y="645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39089</xdr:rowOff>
    </xdr:from>
    <xdr:to>
      <xdr:col>68</xdr:col>
      <xdr:colOff>73025</xdr:colOff>
      <xdr:row>33</xdr:row>
      <xdr:rowOff>81035</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flipV="1">
          <a:off x="12560300" y="6468464"/>
          <a:ext cx="762000" cy="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33129</xdr:rowOff>
    </xdr:from>
    <xdr:to>
      <xdr:col>60</xdr:col>
      <xdr:colOff>123825</xdr:colOff>
      <xdr:row>32</xdr:row>
      <xdr:rowOff>134729</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1747500" y="629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83929</xdr:rowOff>
    </xdr:from>
    <xdr:to>
      <xdr:col>64</xdr:col>
      <xdr:colOff>73025</xdr:colOff>
      <xdr:row>33</xdr:row>
      <xdr:rowOff>81035</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a:off x="11798300" y="6341854"/>
          <a:ext cx="762000" cy="16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68642</xdr:rowOff>
    </xdr:from>
    <xdr:ext cx="469744" cy="259045"/>
    <xdr:sp macro="" textlink="">
      <xdr:nvSpPr>
        <xdr:cNvPr id="158" name="n_1aveValue債務償還比率">
          <a:extLst>
            <a:ext uri="{FF2B5EF4-FFF2-40B4-BE49-F238E27FC236}">
              <a16:creationId xmlns:a16="http://schemas.microsoft.com/office/drawing/2014/main" id="{00000000-0008-0000-0000-00009E000000}"/>
            </a:ext>
          </a:extLst>
        </xdr:cNvPr>
        <xdr:cNvSpPr txBox="1"/>
      </xdr:nvSpPr>
      <xdr:spPr>
        <a:xfrm>
          <a:off x="13836727" y="546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134682</xdr:rowOff>
    </xdr:from>
    <xdr:ext cx="469744" cy="259045"/>
    <xdr:sp macro="" textlink="">
      <xdr:nvSpPr>
        <xdr:cNvPr id="159" name="n_2aveValue債務償還比率">
          <a:extLst>
            <a:ext uri="{FF2B5EF4-FFF2-40B4-BE49-F238E27FC236}">
              <a16:creationId xmlns:a16="http://schemas.microsoft.com/office/drawing/2014/main" id="{00000000-0008-0000-0000-00009F000000}"/>
            </a:ext>
          </a:extLst>
        </xdr:cNvPr>
        <xdr:cNvSpPr txBox="1"/>
      </xdr:nvSpPr>
      <xdr:spPr>
        <a:xfrm>
          <a:off x="13087427" y="570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38026</xdr:rowOff>
    </xdr:from>
    <xdr:ext cx="469744" cy="259045"/>
    <xdr:sp macro="" textlink="">
      <xdr:nvSpPr>
        <xdr:cNvPr id="160" name="n_3aveValue債務償還比率">
          <a:extLst>
            <a:ext uri="{FF2B5EF4-FFF2-40B4-BE49-F238E27FC236}">
              <a16:creationId xmlns:a16="http://schemas.microsoft.com/office/drawing/2014/main" id="{00000000-0008-0000-0000-0000A0000000}"/>
            </a:ext>
          </a:extLst>
        </xdr:cNvPr>
        <xdr:cNvSpPr txBox="1"/>
      </xdr:nvSpPr>
      <xdr:spPr>
        <a:xfrm>
          <a:off x="12325427" y="578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3482</xdr:rowOff>
    </xdr:from>
    <xdr:ext cx="469744" cy="259045"/>
    <xdr:sp macro="" textlink="">
      <xdr:nvSpPr>
        <xdr:cNvPr id="161" name="n_4aveValue債務償還比率">
          <a:extLst>
            <a:ext uri="{FF2B5EF4-FFF2-40B4-BE49-F238E27FC236}">
              <a16:creationId xmlns:a16="http://schemas.microsoft.com/office/drawing/2014/main" id="{00000000-0008-0000-0000-0000A1000000}"/>
            </a:ext>
          </a:extLst>
        </xdr:cNvPr>
        <xdr:cNvSpPr txBox="1"/>
      </xdr:nvSpPr>
      <xdr:spPr>
        <a:xfrm>
          <a:off x="11563427" y="57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159284</xdr:rowOff>
    </xdr:from>
    <xdr:ext cx="469744" cy="259045"/>
    <xdr:sp macro="" textlink="">
      <xdr:nvSpPr>
        <xdr:cNvPr id="162" name="n_1mainValue債務償還比率">
          <a:extLst>
            <a:ext uri="{FF2B5EF4-FFF2-40B4-BE49-F238E27FC236}">
              <a16:creationId xmlns:a16="http://schemas.microsoft.com/office/drawing/2014/main" id="{00000000-0008-0000-0000-0000A2000000}"/>
            </a:ext>
          </a:extLst>
        </xdr:cNvPr>
        <xdr:cNvSpPr txBox="1"/>
      </xdr:nvSpPr>
      <xdr:spPr>
        <a:xfrm>
          <a:off x="13836727" y="6245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81016</xdr:rowOff>
    </xdr:from>
    <xdr:ext cx="469744" cy="259045"/>
    <xdr:sp macro="" textlink="">
      <xdr:nvSpPr>
        <xdr:cNvPr id="163" name="n_2mainValue債務償還比率">
          <a:extLst>
            <a:ext uri="{FF2B5EF4-FFF2-40B4-BE49-F238E27FC236}">
              <a16:creationId xmlns:a16="http://schemas.microsoft.com/office/drawing/2014/main" id="{00000000-0008-0000-0000-0000A3000000}"/>
            </a:ext>
          </a:extLst>
        </xdr:cNvPr>
        <xdr:cNvSpPr txBox="1"/>
      </xdr:nvSpPr>
      <xdr:spPr>
        <a:xfrm>
          <a:off x="13087427" y="651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122962</xdr:rowOff>
    </xdr:from>
    <xdr:ext cx="560923" cy="259045"/>
    <xdr:sp macro="" textlink="">
      <xdr:nvSpPr>
        <xdr:cNvPr id="164" name="n_3mainValue債務償還比率">
          <a:extLst>
            <a:ext uri="{FF2B5EF4-FFF2-40B4-BE49-F238E27FC236}">
              <a16:creationId xmlns:a16="http://schemas.microsoft.com/office/drawing/2014/main" id="{00000000-0008-0000-0000-0000A4000000}"/>
            </a:ext>
          </a:extLst>
        </xdr:cNvPr>
        <xdr:cNvSpPr txBox="1"/>
      </xdr:nvSpPr>
      <xdr:spPr>
        <a:xfrm>
          <a:off x="12279838" y="65523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125856</xdr:rowOff>
    </xdr:from>
    <xdr:ext cx="469744" cy="259045"/>
    <xdr:sp macro="" textlink="">
      <xdr:nvSpPr>
        <xdr:cNvPr id="165" name="n_4mainValue債務償還比率">
          <a:extLst>
            <a:ext uri="{FF2B5EF4-FFF2-40B4-BE49-F238E27FC236}">
              <a16:creationId xmlns:a16="http://schemas.microsoft.com/office/drawing/2014/main" id="{00000000-0008-0000-0000-0000A5000000}"/>
            </a:ext>
          </a:extLst>
        </xdr:cNvPr>
        <xdr:cNvSpPr txBox="1"/>
      </xdr:nvSpPr>
      <xdr:spPr>
        <a:xfrm>
          <a:off x="11563427" y="6383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32,345
435.34
25,806,707
25,135,098
586,735
13,123,947
31,125,193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133985</xdr:rowOff>
    </xdr:from>
    <xdr:to>
      <xdr:col>15</xdr:col>
      <xdr:colOff>101600</xdr:colOff>
      <xdr:row>38</xdr:row>
      <xdr:rowOff>64135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105410</xdr:rowOff>
    </xdr:from>
    <xdr:to>
      <xdr:col>6</xdr:col>
      <xdr:colOff>38100</xdr:colOff>
      <xdr:row>38</xdr:row>
      <xdr:rowOff>35560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82550</xdr:rowOff>
    </xdr:from>
    <xdr:to>
      <xdr:col>24</xdr:col>
      <xdr:colOff>114300</xdr:colOff>
      <xdr:row>42</xdr:row>
      <xdr:rowOff>12700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711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168927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702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80645</xdr:rowOff>
    </xdr:from>
    <xdr:to>
      <xdr:col>20</xdr:col>
      <xdr:colOff>38100</xdr:colOff>
      <xdr:row>42</xdr:row>
      <xdr:rowOff>10795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131445</xdr:rowOff>
    </xdr:from>
    <xdr:to>
      <xdr:col>24</xdr:col>
      <xdr:colOff>63500</xdr:colOff>
      <xdr:row>41</xdr:row>
      <xdr:rowOff>133350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716089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76835</xdr:rowOff>
    </xdr:from>
    <xdr:to>
      <xdr:col>15</xdr:col>
      <xdr:colOff>101600</xdr:colOff>
      <xdr:row>42</xdr:row>
      <xdr:rowOff>6985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127635</xdr:rowOff>
    </xdr:from>
    <xdr:to>
      <xdr:col>19</xdr:col>
      <xdr:colOff>177800</xdr:colOff>
      <xdr:row>41</xdr:row>
      <xdr:rowOff>131445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71570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76835</xdr:rowOff>
    </xdr:from>
    <xdr:to>
      <xdr:col>10</xdr:col>
      <xdr:colOff>165100</xdr:colOff>
      <xdr:row>42</xdr:row>
      <xdr:rowOff>6985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127635</xdr:rowOff>
    </xdr:from>
    <xdr:to>
      <xdr:col>15</xdr:col>
      <xdr:colOff>50800</xdr:colOff>
      <xdr:row>41</xdr:row>
      <xdr:rowOff>127635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7157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80645</xdr:rowOff>
    </xdr:from>
    <xdr:to>
      <xdr:col>6</xdr:col>
      <xdr:colOff>38100</xdr:colOff>
      <xdr:row>42</xdr:row>
      <xdr:rowOff>10795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127635</xdr:rowOff>
    </xdr:from>
    <xdr:to>
      <xdr:col>10</xdr:col>
      <xdr:colOff>114300</xdr:colOff>
      <xdr:row>41</xdr:row>
      <xdr:rowOff>131445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flipV="1">
          <a:off x="1130300" y="71570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80662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52087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1922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169562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169562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1922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95332</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610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44537</xdr:rowOff>
    </xdr:from>
    <xdr:to>
      <xdr:col>46</xdr:col>
      <xdr:colOff>38100</xdr:colOff>
      <xdr:row>37</xdr:row>
      <xdr:rowOff>146137</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38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59298</xdr:rowOff>
    </xdr:from>
    <xdr:to>
      <xdr:col>41</xdr:col>
      <xdr:colOff>101600</xdr:colOff>
      <xdr:row>37</xdr:row>
      <xdr:rowOff>160898</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402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83889</xdr:rowOff>
    </xdr:from>
    <xdr:to>
      <xdr:col>36</xdr:col>
      <xdr:colOff>165100</xdr:colOff>
      <xdr:row>38</xdr:row>
      <xdr:rowOff>14039</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42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36242</xdr:rowOff>
    </xdr:from>
    <xdr:to>
      <xdr:col>55</xdr:col>
      <xdr:colOff>50800</xdr:colOff>
      <xdr:row>36</xdr:row>
      <xdr:rowOff>137842</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20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59119</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05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52048</xdr:rowOff>
    </xdr:from>
    <xdr:to>
      <xdr:col>50</xdr:col>
      <xdr:colOff>165100</xdr:colOff>
      <xdr:row>36</xdr:row>
      <xdr:rowOff>153648</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22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87042</xdr:rowOff>
    </xdr:from>
    <xdr:to>
      <xdr:col>55</xdr:col>
      <xdr:colOff>0</xdr:colOff>
      <xdr:row>36</xdr:row>
      <xdr:rowOff>102848</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259242"/>
          <a:ext cx="838200" cy="1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69650</xdr:rowOff>
    </xdr:from>
    <xdr:to>
      <xdr:col>46</xdr:col>
      <xdr:colOff>38100</xdr:colOff>
      <xdr:row>36</xdr:row>
      <xdr:rowOff>171250</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2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102848</xdr:rowOff>
    </xdr:from>
    <xdr:to>
      <xdr:col>50</xdr:col>
      <xdr:colOff>114300</xdr:colOff>
      <xdr:row>36</xdr:row>
      <xdr:rowOff>120450</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275048"/>
          <a:ext cx="889000" cy="17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86044</xdr:rowOff>
    </xdr:from>
    <xdr:to>
      <xdr:col>41</xdr:col>
      <xdr:colOff>101600</xdr:colOff>
      <xdr:row>37</xdr:row>
      <xdr:rowOff>16194</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25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120450</xdr:rowOff>
    </xdr:from>
    <xdr:to>
      <xdr:col>45</xdr:col>
      <xdr:colOff>177800</xdr:colOff>
      <xdr:row>36</xdr:row>
      <xdr:rowOff>136844</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292650"/>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102471</xdr:rowOff>
    </xdr:from>
    <xdr:to>
      <xdr:col>36</xdr:col>
      <xdr:colOff>165100</xdr:colOff>
      <xdr:row>37</xdr:row>
      <xdr:rowOff>32621</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274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136844</xdr:rowOff>
    </xdr:from>
    <xdr:to>
      <xdr:col>41</xdr:col>
      <xdr:colOff>50800</xdr:colOff>
      <xdr:row>36</xdr:row>
      <xdr:rowOff>153271</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309044"/>
          <a:ext cx="8890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46118</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73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137264</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480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152025</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495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5166</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52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170175</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599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16327</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017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32721</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03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49148</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04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15801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474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119017</xdr:rowOff>
    </xdr:from>
    <xdr:to>
      <xdr:col>15</xdr:col>
      <xdr:colOff>101600</xdr:colOff>
      <xdr:row>61</xdr:row>
      <xdr:rowOff>49167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110853</xdr:rowOff>
    </xdr:from>
    <xdr:to>
      <xdr:col>10</xdr:col>
      <xdr:colOff>165100</xdr:colOff>
      <xdr:row>61</xdr:row>
      <xdr:rowOff>41003</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171286</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286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128815</xdr:rowOff>
    </xdr:from>
    <xdr:to>
      <xdr:col>20</xdr:col>
      <xdr:colOff>38100</xdr:colOff>
      <xdr:row>61</xdr:row>
      <xdr:rowOff>58965</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41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8165</xdr:rowOff>
    </xdr:from>
    <xdr:to>
      <xdr:col>24</xdr:col>
      <xdr:colOff>63500</xdr:colOff>
      <xdr:row>61</xdr:row>
      <xdr:rowOff>27759</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46661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158206</xdr:rowOff>
    </xdr:from>
    <xdr:to>
      <xdr:col>15</xdr:col>
      <xdr:colOff>101600</xdr:colOff>
      <xdr:row>61</xdr:row>
      <xdr:rowOff>88356</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8165</xdr:rowOff>
    </xdr:from>
    <xdr:to>
      <xdr:col>19</xdr:col>
      <xdr:colOff>177800</xdr:colOff>
      <xdr:row>61</xdr:row>
      <xdr:rowOff>37556</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flipV="1">
          <a:off x="2908300" y="10466615"/>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42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17962</xdr:rowOff>
    </xdr:from>
    <xdr:to>
      <xdr:col>15</xdr:col>
      <xdr:colOff>50800</xdr:colOff>
      <xdr:row>61</xdr:row>
      <xdr:rowOff>37556</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47641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140244</xdr:rowOff>
    </xdr:from>
    <xdr:to>
      <xdr:col>6</xdr:col>
      <xdr:colOff>38100</xdr:colOff>
      <xdr:row>61</xdr:row>
      <xdr:rowOff>70394</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17962</xdr:rowOff>
    </xdr:from>
    <xdr:to>
      <xdr:col>10</xdr:col>
      <xdr:colOff>114300</xdr:colOff>
      <xdr:row>61</xdr:row>
      <xdr:rowOff>19594</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flipV="1">
          <a:off x="1130300" y="10476412"/>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113773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57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65694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57530</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73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44467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60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75492</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191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79483</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61521</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329</xdr:rowOff>
    </xdr:from>
    <xdr:to>
      <xdr:col>46</xdr:col>
      <xdr:colOff>38100</xdr:colOff>
      <xdr:row>61</xdr:row>
      <xdr:rowOff>101929</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458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171213</xdr:rowOff>
    </xdr:from>
    <xdr:to>
      <xdr:col>41</xdr:col>
      <xdr:colOff>101600</xdr:colOff>
      <xdr:row>61</xdr:row>
      <xdr:rowOff>101363</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4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6193</xdr:rowOff>
    </xdr:from>
    <xdr:to>
      <xdr:col>36</xdr:col>
      <xdr:colOff>165100</xdr:colOff>
      <xdr:row>61</xdr:row>
      <xdr:rowOff>107793</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46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90112</xdr:rowOff>
    </xdr:from>
    <xdr:to>
      <xdr:col>55</xdr:col>
      <xdr:colOff>50800</xdr:colOff>
      <xdr:row>61</xdr:row>
      <xdr:rowOff>20262</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37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112989</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228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103356</xdr:rowOff>
    </xdr:from>
    <xdr:to>
      <xdr:col>50</xdr:col>
      <xdr:colOff>165100</xdr:colOff>
      <xdr:row>61</xdr:row>
      <xdr:rowOff>33506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39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140912</xdr:rowOff>
    </xdr:from>
    <xdr:to>
      <xdr:col>55</xdr:col>
      <xdr:colOff>0</xdr:colOff>
      <xdr:row>60</xdr:row>
      <xdr:rowOff>154156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0427912"/>
          <a:ext cx="838200" cy="1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153953</xdr:rowOff>
    </xdr:from>
    <xdr:to>
      <xdr:col>46</xdr:col>
      <xdr:colOff>38100</xdr:colOff>
      <xdr:row>61</xdr:row>
      <xdr:rowOff>84103</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44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154156</xdr:rowOff>
    </xdr:from>
    <xdr:to>
      <xdr:col>50</xdr:col>
      <xdr:colOff>114300</xdr:colOff>
      <xdr:row>61</xdr:row>
      <xdr:rowOff>33303</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0441156"/>
          <a:ext cx="889000" cy="50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3304</xdr:rowOff>
    </xdr:from>
    <xdr:to>
      <xdr:col>41</xdr:col>
      <xdr:colOff>101600</xdr:colOff>
      <xdr:row>61</xdr:row>
      <xdr:rowOff>104904</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461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33303</xdr:rowOff>
    </xdr:from>
    <xdr:to>
      <xdr:col>45</xdr:col>
      <xdr:colOff>177800</xdr:colOff>
      <xdr:row>61</xdr:row>
      <xdr:rowOff>54104</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0491753"/>
          <a:ext cx="889000" cy="20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18601</xdr:rowOff>
    </xdr:from>
    <xdr:to>
      <xdr:col>36</xdr:col>
      <xdr:colOff>165100</xdr:colOff>
      <xdr:row>61</xdr:row>
      <xdr:rowOff>120201</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047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54104</xdr:rowOff>
    </xdr:from>
    <xdr:to>
      <xdr:col>41</xdr:col>
      <xdr:colOff>50800</xdr:colOff>
      <xdr:row>61</xdr:row>
      <xdr:rowOff>69401</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0512554"/>
          <a:ext cx="889000" cy="15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93056</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551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117890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23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124320</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23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50033</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27095" y="1016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100630</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50795" y="10216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96031</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61795" y="10554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111328</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672795" y="10569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149241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036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128270</xdr:rowOff>
    </xdr:from>
    <xdr:to>
      <xdr:col>10</xdr:col>
      <xdr:colOff>165100</xdr:colOff>
      <xdr:row>83</xdr:row>
      <xdr:rowOff>58420</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105411</xdr:rowOff>
    </xdr:from>
    <xdr:to>
      <xdr:col>6</xdr:col>
      <xdr:colOff>38100</xdr:colOff>
      <xdr:row>83</xdr:row>
      <xdr:rowOff>35561</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78739</xdr:rowOff>
    </xdr:from>
    <xdr:to>
      <xdr:col>24</xdr:col>
      <xdr:colOff>114300</xdr:colOff>
      <xdr:row>86</xdr:row>
      <xdr:rowOff>8889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65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165116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456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31114</xdr:rowOff>
    </xdr:from>
    <xdr:to>
      <xdr:col>20</xdr:col>
      <xdr:colOff>38100</xdr:colOff>
      <xdr:row>85</xdr:row>
      <xdr:rowOff>132714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460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81914</xdr:rowOff>
    </xdr:from>
    <xdr:to>
      <xdr:col>24</xdr:col>
      <xdr:colOff>63500</xdr:colOff>
      <xdr:row>85</xdr:row>
      <xdr:rowOff>129539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4655164"/>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158750</xdr:rowOff>
    </xdr:from>
    <xdr:to>
      <xdr:col>15</xdr:col>
      <xdr:colOff>101600</xdr:colOff>
      <xdr:row>85</xdr:row>
      <xdr:rowOff>88900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38100</xdr:rowOff>
    </xdr:from>
    <xdr:to>
      <xdr:col>19</xdr:col>
      <xdr:colOff>177800</xdr:colOff>
      <xdr:row>85</xdr:row>
      <xdr:rowOff>81914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46113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109220</xdr:rowOff>
    </xdr:from>
    <xdr:to>
      <xdr:col>10</xdr:col>
      <xdr:colOff>165100</xdr:colOff>
      <xdr:row>85</xdr:row>
      <xdr:rowOff>39370</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451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160020</xdr:rowOff>
    </xdr:from>
    <xdr:to>
      <xdr:col>15</xdr:col>
      <xdr:colOff>50800</xdr:colOff>
      <xdr:row>85</xdr:row>
      <xdr:rowOff>38100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019300" y="145618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53975</xdr:rowOff>
    </xdr:from>
    <xdr:to>
      <xdr:col>6</xdr:col>
      <xdr:colOff>38100</xdr:colOff>
      <xdr:row>84</xdr:row>
      <xdr:rowOff>155575</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445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104775</xdr:rowOff>
    </xdr:from>
    <xdr:to>
      <xdr:col>10</xdr:col>
      <xdr:colOff>114300</xdr:colOff>
      <xdr:row>84</xdr:row>
      <xdr:rowOff>160020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130300" y="1450657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74947</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52088</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123841</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469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80027</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465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30497</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460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146702</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4548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104648</xdr:rowOff>
    </xdr:from>
    <xdr:to>
      <xdr:col>46</xdr:col>
      <xdr:colOff>38100</xdr:colOff>
      <xdr:row>84</xdr:row>
      <xdr:rowOff>34798</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33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92075</xdr:rowOff>
    </xdr:from>
    <xdr:to>
      <xdr:col>41</xdr:col>
      <xdr:colOff>101600</xdr:colOff>
      <xdr:row>84</xdr:row>
      <xdr:rowOff>22225</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32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103505</xdr:rowOff>
    </xdr:from>
    <xdr:to>
      <xdr:col>36</xdr:col>
      <xdr:colOff>165100</xdr:colOff>
      <xdr:row>84</xdr:row>
      <xdr:rowOff>33655</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64263</xdr:rowOff>
    </xdr:from>
    <xdr:to>
      <xdr:col>55</xdr:col>
      <xdr:colOff>50800</xdr:colOff>
      <xdr:row>85</xdr:row>
      <xdr:rowOff>165863</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63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42690</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61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68453</xdr:rowOff>
    </xdr:from>
    <xdr:to>
      <xdr:col>50</xdr:col>
      <xdr:colOff>165100</xdr:colOff>
      <xdr:row>85</xdr:row>
      <xdr:rowOff>170053</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64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115063</xdr:rowOff>
    </xdr:from>
    <xdr:to>
      <xdr:col>55</xdr:col>
      <xdr:colOff>0</xdr:colOff>
      <xdr:row>85</xdr:row>
      <xdr:rowOff>119253</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688313"/>
          <a:ext cx="8382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71120</xdr:rowOff>
    </xdr:from>
    <xdr:to>
      <xdr:col>46</xdr:col>
      <xdr:colOff>38100</xdr:colOff>
      <xdr:row>86</xdr:row>
      <xdr:rowOff>1270</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119253</xdr:rowOff>
    </xdr:from>
    <xdr:to>
      <xdr:col>50</xdr:col>
      <xdr:colOff>114300</xdr:colOff>
      <xdr:row>85</xdr:row>
      <xdr:rowOff>121920</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69250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73788</xdr:rowOff>
    </xdr:from>
    <xdr:to>
      <xdr:col>41</xdr:col>
      <xdr:colOff>101600</xdr:colOff>
      <xdr:row>86</xdr:row>
      <xdr:rowOff>3938</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64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121920</xdr:rowOff>
    </xdr:from>
    <xdr:to>
      <xdr:col>45</xdr:col>
      <xdr:colOff>177800</xdr:colOff>
      <xdr:row>85</xdr:row>
      <xdr:rowOff>124588</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695170"/>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76454</xdr:rowOff>
    </xdr:from>
    <xdr:to>
      <xdr:col>36</xdr:col>
      <xdr:colOff>165100</xdr:colOff>
      <xdr:row>86</xdr:row>
      <xdr:rowOff>6604</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64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124588</xdr:rowOff>
    </xdr:from>
    <xdr:to>
      <xdr:col>41</xdr:col>
      <xdr:colOff>50800</xdr:colOff>
      <xdr:row>85</xdr:row>
      <xdr:rowOff>127254</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697838"/>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51325</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11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38752</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09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50182</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10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161180</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73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163847</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737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166515</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73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169181</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74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00000000-0008-0000-01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30480</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4634865" y="17175480"/>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00000000-0008-0000-01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148607</xdr:rowOff>
    </xdr:from>
    <xdr:ext cx="340478" cy="259045"/>
    <xdr:sp macro="" textlink="">
      <xdr:nvSpPr>
        <xdr:cNvPr id="411" name="【港湾・漁港】&#10;有形固定資産減価償却率最大値テキスト">
          <a:extLst>
            <a:ext uri="{FF2B5EF4-FFF2-40B4-BE49-F238E27FC236}">
              <a16:creationId xmlns:a16="http://schemas.microsoft.com/office/drawing/2014/main" id="{00000000-0008-0000-0100-00009B010000}"/>
            </a:ext>
          </a:extLst>
        </xdr:cNvPr>
        <xdr:cNvSpPr txBox="1"/>
      </xdr:nvSpPr>
      <xdr:spPr>
        <a:xfrm>
          <a:off x="4673600" y="1695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30480</xdr:rowOff>
    </xdr:from>
    <xdr:to>
      <xdr:col>24</xdr:col>
      <xdr:colOff>152400</xdr:colOff>
      <xdr:row>100</xdr:row>
      <xdr:rowOff>30480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4546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108693</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00000000-0008-0000-0100-00009D010000}"/>
            </a:ext>
          </a:extLst>
        </xdr:cNvPr>
        <xdr:cNvSpPr txBox="1"/>
      </xdr:nvSpPr>
      <xdr:spPr>
        <a:xfrm>
          <a:off x="4673600" y="1793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85816</xdr:rowOff>
    </xdr:from>
    <xdr:to>
      <xdr:col>24</xdr:col>
      <xdr:colOff>114300</xdr:colOff>
      <xdr:row>106</xdr:row>
      <xdr:rowOff>15966</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4584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159294</xdr:rowOff>
    </xdr:from>
    <xdr:to>
      <xdr:col>15</xdr:col>
      <xdr:colOff>101600</xdr:colOff>
      <xdr:row>105</xdr:row>
      <xdr:rowOff>89444</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2857500" y="1799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121738</xdr:rowOff>
    </xdr:from>
    <xdr:to>
      <xdr:col>10</xdr:col>
      <xdr:colOff>165100</xdr:colOff>
      <xdr:row>105</xdr:row>
      <xdr:rowOff>51888</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968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95613</xdr:rowOff>
    </xdr:from>
    <xdr:to>
      <xdr:col>6</xdr:col>
      <xdr:colOff>38100</xdr:colOff>
      <xdr:row>105</xdr:row>
      <xdr:rowOff>25763</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079500" y="1792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10705</xdr:rowOff>
    </xdr:from>
    <xdr:to>
      <xdr:col>24</xdr:col>
      <xdr:colOff>114300</xdr:colOff>
      <xdr:row>106</xdr:row>
      <xdr:rowOff>112305</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4584700" y="1818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160582</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00000000-0008-0000-0100-0000A9010000}"/>
            </a:ext>
          </a:extLst>
        </xdr:cNvPr>
        <xdr:cNvSpPr txBox="1"/>
      </xdr:nvSpPr>
      <xdr:spPr>
        <a:xfrm>
          <a:off x="4673600" y="1816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156029</xdr:rowOff>
    </xdr:from>
    <xdr:to>
      <xdr:col>20</xdr:col>
      <xdr:colOff>38100</xdr:colOff>
      <xdr:row>106</xdr:row>
      <xdr:rowOff>86179</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3746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35379</xdr:rowOff>
    </xdr:from>
    <xdr:to>
      <xdr:col>24</xdr:col>
      <xdr:colOff>63500</xdr:colOff>
      <xdr:row>106</xdr:row>
      <xdr:rowOff>61505</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3797300" y="18209079"/>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107043</xdr:rowOff>
    </xdr:from>
    <xdr:to>
      <xdr:col>15</xdr:col>
      <xdr:colOff>101600</xdr:colOff>
      <xdr:row>106</xdr:row>
      <xdr:rowOff>37193</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2857500" y="181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157843</xdr:rowOff>
    </xdr:from>
    <xdr:to>
      <xdr:col>19</xdr:col>
      <xdr:colOff>177800</xdr:colOff>
      <xdr:row>106</xdr:row>
      <xdr:rowOff>35379</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908300" y="1816009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80918</xdr:rowOff>
    </xdr:from>
    <xdr:to>
      <xdr:col>10</xdr:col>
      <xdr:colOff>165100</xdr:colOff>
      <xdr:row>106</xdr:row>
      <xdr:rowOff>11068</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9685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131718</xdr:rowOff>
    </xdr:from>
    <xdr:to>
      <xdr:col>15</xdr:col>
      <xdr:colOff>50800</xdr:colOff>
      <xdr:row>105</xdr:row>
      <xdr:rowOff>157843</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2019300" y="1813396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56424</xdr:rowOff>
    </xdr:from>
    <xdr:to>
      <xdr:col>6</xdr:col>
      <xdr:colOff>38100</xdr:colOff>
      <xdr:row>105</xdr:row>
      <xdr:rowOff>158024</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079500" y="1805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107224</xdr:rowOff>
    </xdr:from>
    <xdr:to>
      <xdr:col>10</xdr:col>
      <xdr:colOff>114300</xdr:colOff>
      <xdr:row>105</xdr:row>
      <xdr:rowOff>131718</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130300" y="18109474"/>
          <a:ext cx="8890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4" name="n_1aveValue【港湾・漁港】&#10;有形固定資産減価償却率">
          <a:extLst>
            <a:ext uri="{FF2B5EF4-FFF2-40B4-BE49-F238E27FC236}">
              <a16:creationId xmlns:a16="http://schemas.microsoft.com/office/drawing/2014/main" id="{00000000-0008-0000-0100-0000B2010000}"/>
            </a:ext>
          </a:extLst>
        </xdr:cNvPr>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105971</xdr:rowOff>
    </xdr:from>
    <xdr:ext cx="405111" cy="259045"/>
    <xdr:sp macro="" textlink="">
      <xdr:nvSpPr>
        <xdr:cNvPr id="435" name="n_2aveValue【港湾・漁港】&#10;有形固定資産減価償却率">
          <a:extLst>
            <a:ext uri="{FF2B5EF4-FFF2-40B4-BE49-F238E27FC236}">
              <a16:creationId xmlns:a16="http://schemas.microsoft.com/office/drawing/2014/main" id="{00000000-0008-0000-0100-0000B3010000}"/>
            </a:ext>
          </a:extLst>
        </xdr:cNvPr>
        <xdr:cNvSpPr txBox="1"/>
      </xdr:nvSpPr>
      <xdr:spPr>
        <a:xfrm>
          <a:off x="2705744" y="1776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68415</xdr:rowOff>
    </xdr:from>
    <xdr:ext cx="405111" cy="259045"/>
    <xdr:sp macro="" textlink="">
      <xdr:nvSpPr>
        <xdr:cNvPr id="436" name="n_3aveValue【港湾・漁港】&#10;有形固定資産減価償却率">
          <a:extLst>
            <a:ext uri="{FF2B5EF4-FFF2-40B4-BE49-F238E27FC236}">
              <a16:creationId xmlns:a16="http://schemas.microsoft.com/office/drawing/2014/main" id="{00000000-0008-0000-0100-0000B4010000}"/>
            </a:ext>
          </a:extLst>
        </xdr:cNvPr>
        <xdr:cNvSpPr txBox="1"/>
      </xdr:nvSpPr>
      <xdr:spPr>
        <a:xfrm>
          <a:off x="1816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42290</xdr:rowOff>
    </xdr:from>
    <xdr:ext cx="405111" cy="259045"/>
    <xdr:sp macro="" textlink="">
      <xdr:nvSpPr>
        <xdr:cNvPr id="437" name="n_4aveValue【港湾・漁港】&#10;有形固定資産減価償却率">
          <a:extLst>
            <a:ext uri="{FF2B5EF4-FFF2-40B4-BE49-F238E27FC236}">
              <a16:creationId xmlns:a16="http://schemas.microsoft.com/office/drawing/2014/main" id="{00000000-0008-0000-0100-0000B5010000}"/>
            </a:ext>
          </a:extLst>
        </xdr:cNvPr>
        <xdr:cNvSpPr txBox="1"/>
      </xdr:nvSpPr>
      <xdr:spPr>
        <a:xfrm>
          <a:off x="927744" y="1770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77306</xdr:rowOff>
    </xdr:from>
    <xdr:ext cx="405111" cy="259045"/>
    <xdr:sp macro="" textlink="">
      <xdr:nvSpPr>
        <xdr:cNvPr id="438" name="n_1mainValue【港湾・漁港】&#10;有形固定資産減価償却率">
          <a:extLst>
            <a:ext uri="{FF2B5EF4-FFF2-40B4-BE49-F238E27FC236}">
              <a16:creationId xmlns:a16="http://schemas.microsoft.com/office/drawing/2014/main" id="{00000000-0008-0000-0100-0000B6010000}"/>
            </a:ext>
          </a:extLst>
        </xdr:cNvPr>
        <xdr:cNvSpPr txBox="1"/>
      </xdr:nvSpPr>
      <xdr:spPr>
        <a:xfrm>
          <a:off x="35820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28320</xdr:rowOff>
    </xdr:from>
    <xdr:ext cx="405111" cy="259045"/>
    <xdr:sp macro="" textlink="">
      <xdr:nvSpPr>
        <xdr:cNvPr id="439" name="n_2mainValue【港湾・漁港】&#10;有形固定資産減価償却率">
          <a:extLst>
            <a:ext uri="{FF2B5EF4-FFF2-40B4-BE49-F238E27FC236}">
              <a16:creationId xmlns:a16="http://schemas.microsoft.com/office/drawing/2014/main" id="{00000000-0008-0000-0100-0000B7010000}"/>
            </a:ext>
          </a:extLst>
        </xdr:cNvPr>
        <xdr:cNvSpPr txBox="1"/>
      </xdr:nvSpPr>
      <xdr:spPr>
        <a:xfrm>
          <a:off x="2705744"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2195</xdr:rowOff>
    </xdr:from>
    <xdr:ext cx="405111" cy="259045"/>
    <xdr:sp macro="" textlink="">
      <xdr:nvSpPr>
        <xdr:cNvPr id="440" name="n_3mainValue【港湾・漁港】&#10;有形固定資産減価償却率">
          <a:extLst>
            <a:ext uri="{FF2B5EF4-FFF2-40B4-BE49-F238E27FC236}">
              <a16:creationId xmlns:a16="http://schemas.microsoft.com/office/drawing/2014/main" id="{00000000-0008-0000-0100-0000B8010000}"/>
            </a:ext>
          </a:extLst>
        </xdr:cNvPr>
        <xdr:cNvSpPr txBox="1"/>
      </xdr:nvSpPr>
      <xdr:spPr>
        <a:xfrm>
          <a:off x="1816744" y="1817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149151</xdr:rowOff>
    </xdr:from>
    <xdr:ext cx="405111" cy="259045"/>
    <xdr:sp macro="" textlink="">
      <xdr:nvSpPr>
        <xdr:cNvPr id="441" name="n_4mainValue【港湾・漁港】&#10;有形固定資産減価償却率">
          <a:extLst>
            <a:ext uri="{FF2B5EF4-FFF2-40B4-BE49-F238E27FC236}">
              <a16:creationId xmlns:a16="http://schemas.microsoft.com/office/drawing/2014/main" id="{00000000-0008-0000-0100-0000B9010000}"/>
            </a:ext>
          </a:extLst>
        </xdr:cNvPr>
        <xdr:cNvSpPr txBox="1"/>
      </xdr:nvSpPr>
      <xdr:spPr>
        <a:xfrm>
          <a:off x="927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1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27798</xdr:rowOff>
    </xdr:from>
    <xdr:to>
      <xdr:col>54</xdr:col>
      <xdr:colOff>189865</xdr:colOff>
      <xdr:row>108</xdr:row>
      <xdr:rowOff>76129</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10476865" y="17172798"/>
          <a:ext cx="0" cy="1419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00000000-0008-0000-0100-0000D0010000}"/>
            </a:ext>
          </a:extLst>
        </xdr:cNvPr>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145925</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00000000-0008-0000-0100-0000D2010000}"/>
            </a:ext>
          </a:extLst>
        </xdr:cNvPr>
        <xdr:cNvSpPr txBox="1"/>
      </xdr:nvSpPr>
      <xdr:spPr>
        <a:xfrm>
          <a:off x="10515600" y="169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27798</xdr:rowOff>
    </xdr:from>
    <xdr:to>
      <xdr:col>55</xdr:col>
      <xdr:colOff>88900</xdr:colOff>
      <xdr:row>100</xdr:row>
      <xdr:rowOff>27798</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0388600" y="1717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96387</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0000000-0008-0000-0100-0000D4010000}"/>
            </a:ext>
          </a:extLst>
        </xdr:cNvPr>
        <xdr:cNvSpPr txBox="1"/>
      </xdr:nvSpPr>
      <xdr:spPr>
        <a:xfrm>
          <a:off x="10515600" y="18270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117960</xdr:rowOff>
    </xdr:from>
    <xdr:to>
      <xdr:col>55</xdr:col>
      <xdr:colOff>50800</xdr:colOff>
      <xdr:row>107</xdr:row>
      <xdr:rowOff>48110</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0426700" y="1829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22168</xdr:rowOff>
    </xdr:from>
    <xdr:to>
      <xdr:col>50</xdr:col>
      <xdr:colOff>165100</xdr:colOff>
      <xdr:row>106</xdr:row>
      <xdr:rowOff>123768</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9588500" y="1819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109435</xdr:rowOff>
    </xdr:from>
    <xdr:to>
      <xdr:col>46</xdr:col>
      <xdr:colOff>38100</xdr:colOff>
      <xdr:row>104</xdr:row>
      <xdr:rowOff>39585</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8699500" y="1776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137096</xdr:rowOff>
    </xdr:from>
    <xdr:to>
      <xdr:col>41</xdr:col>
      <xdr:colOff>101600</xdr:colOff>
      <xdr:row>104</xdr:row>
      <xdr:rowOff>67246</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7810500" y="1779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65715</xdr:rowOff>
    </xdr:from>
    <xdr:to>
      <xdr:col>36</xdr:col>
      <xdr:colOff>165100</xdr:colOff>
      <xdr:row>103</xdr:row>
      <xdr:rowOff>167315</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6921500" y="17725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52288</xdr:rowOff>
    </xdr:from>
    <xdr:to>
      <xdr:col>55</xdr:col>
      <xdr:colOff>50800</xdr:colOff>
      <xdr:row>105</xdr:row>
      <xdr:rowOff>153888</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10426700" y="18054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75165</xdr:rowOff>
    </xdr:from>
    <xdr:ext cx="599010" cy="259045"/>
    <xdr:sp macro="" textlink="">
      <xdr:nvSpPr>
        <xdr:cNvPr id="480" name="【港湾・漁港】&#10;一人当たり有形固定資産（償却資産）額該当値テキスト">
          <a:extLst>
            <a:ext uri="{FF2B5EF4-FFF2-40B4-BE49-F238E27FC236}">
              <a16:creationId xmlns:a16="http://schemas.microsoft.com/office/drawing/2014/main" id="{00000000-0008-0000-0100-0000E0010000}"/>
            </a:ext>
          </a:extLst>
        </xdr:cNvPr>
        <xdr:cNvSpPr txBox="1"/>
      </xdr:nvSpPr>
      <xdr:spPr>
        <a:xfrm>
          <a:off x="10515600" y="17905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59181</xdr:rowOff>
    </xdr:from>
    <xdr:to>
      <xdr:col>50</xdr:col>
      <xdr:colOff>165100</xdr:colOff>
      <xdr:row>105</xdr:row>
      <xdr:rowOff>160781</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9588500" y="18061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103088</xdr:rowOff>
    </xdr:from>
    <xdr:to>
      <xdr:col>55</xdr:col>
      <xdr:colOff>0</xdr:colOff>
      <xdr:row>105</xdr:row>
      <xdr:rowOff>109981</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9639300" y="18105338"/>
          <a:ext cx="838200" cy="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67098</xdr:rowOff>
    </xdr:from>
    <xdr:to>
      <xdr:col>46</xdr:col>
      <xdr:colOff>38100</xdr:colOff>
      <xdr:row>105</xdr:row>
      <xdr:rowOff>168698</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8699500" y="1806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109981</xdr:rowOff>
    </xdr:from>
    <xdr:to>
      <xdr:col>50</xdr:col>
      <xdr:colOff>114300</xdr:colOff>
      <xdr:row>105</xdr:row>
      <xdr:rowOff>117898</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8750300" y="18112231"/>
          <a:ext cx="889000" cy="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74654</xdr:rowOff>
    </xdr:from>
    <xdr:to>
      <xdr:col>41</xdr:col>
      <xdr:colOff>101600</xdr:colOff>
      <xdr:row>106</xdr:row>
      <xdr:rowOff>4804</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7810500" y="1807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117898</xdr:rowOff>
    </xdr:from>
    <xdr:to>
      <xdr:col>45</xdr:col>
      <xdr:colOff>177800</xdr:colOff>
      <xdr:row>105</xdr:row>
      <xdr:rowOff>125454</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7861300" y="18120148"/>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82179</xdr:rowOff>
    </xdr:from>
    <xdr:to>
      <xdr:col>36</xdr:col>
      <xdr:colOff>165100</xdr:colOff>
      <xdr:row>106</xdr:row>
      <xdr:rowOff>12329</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6921500" y="1808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125454</xdr:rowOff>
    </xdr:from>
    <xdr:to>
      <xdr:col>41</xdr:col>
      <xdr:colOff>50800</xdr:colOff>
      <xdr:row>105</xdr:row>
      <xdr:rowOff>132979</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6972300" y="18127704"/>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114895</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327095" y="18288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56112</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450795" y="17544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83773</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561795" y="1757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12392</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672795" y="17500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5858</xdr:rowOff>
    </xdr:from>
    <xdr:ext cx="599010" cy="259045"/>
    <xdr:sp macro="" textlink="">
      <xdr:nvSpPr>
        <xdr:cNvPr id="493" name="n_1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9327095" y="17836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159825</xdr:rowOff>
    </xdr:from>
    <xdr:ext cx="599010" cy="259045"/>
    <xdr:sp macro="" textlink="">
      <xdr:nvSpPr>
        <xdr:cNvPr id="494" name="n_2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8450795" y="18162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167381</xdr:rowOff>
    </xdr:from>
    <xdr:ext cx="599010" cy="259045"/>
    <xdr:sp macro="" textlink="">
      <xdr:nvSpPr>
        <xdr:cNvPr id="495" name="n_3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7561795" y="18169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3456</xdr:rowOff>
    </xdr:from>
    <xdr:ext cx="599010" cy="259045"/>
    <xdr:sp macro="" textlink="">
      <xdr:nvSpPr>
        <xdr:cNvPr id="496" name="n_4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6672795" y="1817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00000000-0008-0000-01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00000000-0008-0000-0100-00000A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00000000-0008-0000-0100-00000C020000}"/>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2557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00000000-0008-0000-0100-00000E020000}"/>
            </a:ext>
          </a:extLst>
        </xdr:cNvPr>
        <xdr:cNvSpPr txBox="1"/>
      </xdr:nvSpPr>
      <xdr:spPr>
        <a:xfrm>
          <a:off x="16357600" y="6174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53975</xdr:rowOff>
    </xdr:from>
    <xdr:to>
      <xdr:col>76</xdr:col>
      <xdr:colOff>165100</xdr:colOff>
      <xdr:row>37</xdr:row>
      <xdr:rowOff>155575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4541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50165</xdr:rowOff>
    </xdr:from>
    <xdr:to>
      <xdr:col>72</xdr:col>
      <xdr:colOff>38100</xdr:colOff>
      <xdr:row>37</xdr:row>
      <xdr:rowOff>151765</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3652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17780</xdr:rowOff>
    </xdr:from>
    <xdr:to>
      <xdr:col>67</xdr:col>
      <xdr:colOff>101600</xdr:colOff>
      <xdr:row>37</xdr:row>
      <xdr:rowOff>119380</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130175</xdr:rowOff>
    </xdr:from>
    <xdr:to>
      <xdr:col>85</xdr:col>
      <xdr:colOff>177800</xdr:colOff>
      <xdr:row>41</xdr:row>
      <xdr:rowOff>60325</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6268700" y="698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108602</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00000000-0008-0000-0100-00001A020000}"/>
            </a:ext>
          </a:extLst>
        </xdr:cNvPr>
        <xdr:cNvSpPr txBox="1"/>
      </xdr:nvSpPr>
      <xdr:spPr>
        <a:xfrm>
          <a:off x="16357600" y="696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124460</xdr:rowOff>
    </xdr:from>
    <xdr:to>
      <xdr:col>81</xdr:col>
      <xdr:colOff>101600</xdr:colOff>
      <xdr:row>41</xdr:row>
      <xdr:rowOff>54610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5430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3810</xdr:rowOff>
    </xdr:from>
    <xdr:to>
      <xdr:col>85</xdr:col>
      <xdr:colOff>127000</xdr:colOff>
      <xdr:row>41</xdr:row>
      <xdr:rowOff>9525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5481300" y="703326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635</xdr:rowOff>
    </xdr:from>
    <xdr:to>
      <xdr:col>76</xdr:col>
      <xdr:colOff>165100</xdr:colOff>
      <xdr:row>40</xdr:row>
      <xdr:rowOff>102235</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4541500" y="685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51435</xdr:rowOff>
    </xdr:from>
    <xdr:to>
      <xdr:col>81</xdr:col>
      <xdr:colOff>50800</xdr:colOff>
      <xdr:row>41</xdr:row>
      <xdr:rowOff>3810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4592300" y="6909435"/>
          <a:ext cx="8890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158750</xdr:rowOff>
    </xdr:from>
    <xdr:to>
      <xdr:col>72</xdr:col>
      <xdr:colOff>38100</xdr:colOff>
      <xdr:row>40</xdr:row>
      <xdr:rowOff>88900</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365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38100</xdr:rowOff>
    </xdr:from>
    <xdr:to>
      <xdr:col>76</xdr:col>
      <xdr:colOff>114300</xdr:colOff>
      <xdr:row>40</xdr:row>
      <xdr:rowOff>51435</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3703300" y="68961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118745</xdr:rowOff>
    </xdr:from>
    <xdr:to>
      <xdr:col>67</xdr:col>
      <xdr:colOff>101600</xdr:colOff>
      <xdr:row>40</xdr:row>
      <xdr:rowOff>48895</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2763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169545</xdr:rowOff>
    </xdr:from>
    <xdr:to>
      <xdr:col>71</xdr:col>
      <xdr:colOff>177800</xdr:colOff>
      <xdr:row>40</xdr:row>
      <xdr:rowOff>38100</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814300" y="6856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71137</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652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168292</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135907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45737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5266044"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93362</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4389744" y="695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80027</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35007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40022</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00000000-0008-0000-0100-00002A020000}"/>
            </a:ext>
          </a:extLst>
        </xdr:cNvPr>
        <xdr:cNvSpPr txBox="1"/>
      </xdr:nvSpPr>
      <xdr:spPr>
        <a:xfrm>
          <a:off x="12611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00000000-0008-0000-01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00000000-0008-0000-0100-00004302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00000000-0008-0000-0100-000045020000}"/>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00000000-0008-0000-0100-000047020000}"/>
            </a:ext>
          </a:extLst>
        </xdr:cNvPr>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156845</xdr:rowOff>
    </xdr:from>
    <xdr:to>
      <xdr:col>102</xdr:col>
      <xdr:colOff>165100</xdr:colOff>
      <xdr:row>40</xdr:row>
      <xdr:rowOff>86995</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9494500" y="684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149225</xdr:rowOff>
    </xdr:from>
    <xdr:to>
      <xdr:col>116</xdr:col>
      <xdr:colOff>114300</xdr:colOff>
      <xdr:row>40</xdr:row>
      <xdr:rowOff>79375</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2110700" y="6835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127652</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00000000-0008-0000-0100-000053020000}"/>
            </a:ext>
          </a:extLst>
        </xdr:cNvPr>
        <xdr:cNvSpPr txBox="1"/>
      </xdr:nvSpPr>
      <xdr:spPr>
        <a:xfrm>
          <a:off x="22199600" y="6814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153035</xdr:rowOff>
    </xdr:from>
    <xdr:to>
      <xdr:col>112</xdr:col>
      <xdr:colOff>38100</xdr:colOff>
      <xdr:row>40</xdr:row>
      <xdr:rowOff>83185</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1272500" y="683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28575</xdr:rowOff>
    </xdr:from>
    <xdr:to>
      <xdr:col>116</xdr:col>
      <xdr:colOff>63500</xdr:colOff>
      <xdr:row>40</xdr:row>
      <xdr:rowOff>32385</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1323300" y="688657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97790</xdr:rowOff>
    </xdr:from>
    <xdr:to>
      <xdr:col>107</xdr:col>
      <xdr:colOff>101600</xdr:colOff>
      <xdr:row>40</xdr:row>
      <xdr:rowOff>27940</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0383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148590</xdr:rowOff>
    </xdr:from>
    <xdr:to>
      <xdr:col>111</xdr:col>
      <xdr:colOff>177800</xdr:colOff>
      <xdr:row>40</xdr:row>
      <xdr:rowOff>32385</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a:off x="20434300" y="683514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65405</xdr:rowOff>
    </xdr:from>
    <xdr:to>
      <xdr:col>102</xdr:col>
      <xdr:colOff>165100</xdr:colOff>
      <xdr:row>39</xdr:row>
      <xdr:rowOff>167005</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9494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116205</xdr:rowOff>
    </xdr:from>
    <xdr:to>
      <xdr:col>107</xdr:col>
      <xdr:colOff>50800</xdr:colOff>
      <xdr:row>39</xdr:row>
      <xdr:rowOff>148590</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a:off x="19545300" y="6802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71120</xdr:rowOff>
    </xdr:from>
    <xdr:to>
      <xdr:col>98</xdr:col>
      <xdr:colOff>38100</xdr:colOff>
      <xdr:row>40</xdr:row>
      <xdr:rowOff>1270</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8605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116205</xdr:rowOff>
    </xdr:from>
    <xdr:to>
      <xdr:col>102</xdr:col>
      <xdr:colOff>114300</xdr:colOff>
      <xdr:row>39</xdr:row>
      <xdr:rowOff>121920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8656300" y="680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68597</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78122</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693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74312</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10757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44467</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20199427" y="655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12082</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9310427" y="652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17797</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00000000-0008-0000-0100-000063020000}"/>
            </a:ext>
          </a:extLst>
        </xdr:cNvPr>
        <xdr:cNvSpPr txBox="1"/>
      </xdr:nvSpPr>
      <xdr:spPr>
        <a:xfrm>
          <a:off x="18421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5" name="【学校施設】&#10;有形固定資産減価償却率グラフ枠">
          <a:extLst>
            <a:ext uri="{FF2B5EF4-FFF2-40B4-BE49-F238E27FC236}">
              <a16:creationId xmlns:a16="http://schemas.microsoft.com/office/drawing/2014/main" id="{00000000-0008-0000-0100-00007B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637" name="【学校施設】&#10;有形固定資産減価償却率最小値テキスト">
          <a:extLst>
            <a:ext uri="{FF2B5EF4-FFF2-40B4-BE49-F238E27FC236}">
              <a16:creationId xmlns:a16="http://schemas.microsoft.com/office/drawing/2014/main" id="{00000000-0008-0000-0100-00007D020000}"/>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639" name="【学校施設】&#10;有形固定資産減価償却率最大値テキスト">
          <a:extLst>
            <a:ext uri="{FF2B5EF4-FFF2-40B4-BE49-F238E27FC236}">
              <a16:creationId xmlns:a16="http://schemas.microsoft.com/office/drawing/2014/main" id="{00000000-0008-0000-0100-00007F020000}"/>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76852</xdr:rowOff>
    </xdr:from>
    <xdr:ext cx="405111" cy="259045"/>
    <xdr:sp macro="" textlink="">
      <xdr:nvSpPr>
        <xdr:cNvPr id="641" name="【学校施設】&#10;有形固定資産減価償却率平均値テキスト">
          <a:extLst>
            <a:ext uri="{FF2B5EF4-FFF2-40B4-BE49-F238E27FC236}">
              <a16:creationId xmlns:a16="http://schemas.microsoft.com/office/drawing/2014/main" id="{00000000-0008-0000-0100-000081020000}"/>
            </a:ext>
          </a:extLst>
        </xdr:cNvPr>
        <xdr:cNvSpPr txBox="1"/>
      </xdr:nvSpPr>
      <xdr:spPr>
        <a:xfrm>
          <a:off x="16357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160655</xdr:rowOff>
    </xdr:from>
    <xdr:to>
      <xdr:col>76</xdr:col>
      <xdr:colOff>165100</xdr:colOff>
      <xdr:row>60</xdr:row>
      <xdr:rowOff>90805</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4541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645" name="フローチャート: 判断 644">
          <a:extLst>
            <a:ext uri="{FF2B5EF4-FFF2-40B4-BE49-F238E27FC236}">
              <a16:creationId xmlns:a16="http://schemas.microsoft.com/office/drawing/2014/main" id="{00000000-0008-0000-0100-000085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130175</xdr:rowOff>
    </xdr:from>
    <xdr:to>
      <xdr:col>67</xdr:col>
      <xdr:colOff>101600</xdr:colOff>
      <xdr:row>60</xdr:row>
      <xdr:rowOff>60325</xdr:rowOff>
    </xdr:to>
    <xdr:sp macro="" textlink="">
      <xdr:nvSpPr>
        <xdr:cNvPr id="646" name="フローチャート: 判断 645">
          <a:extLst>
            <a:ext uri="{FF2B5EF4-FFF2-40B4-BE49-F238E27FC236}">
              <a16:creationId xmlns:a16="http://schemas.microsoft.com/office/drawing/2014/main" id="{00000000-0008-0000-0100-000086020000}"/>
            </a:ext>
          </a:extLst>
        </xdr:cNvPr>
        <xdr:cNvSpPr/>
      </xdr:nvSpPr>
      <xdr:spPr>
        <a:xfrm>
          <a:off x="12763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109220</xdr:rowOff>
    </xdr:from>
    <xdr:to>
      <xdr:col>85</xdr:col>
      <xdr:colOff>177800</xdr:colOff>
      <xdr:row>62</xdr:row>
      <xdr:rowOff>39370</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6268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87647</xdr:rowOff>
    </xdr:from>
    <xdr:ext cx="405111" cy="259045"/>
    <xdr:sp macro="" textlink="">
      <xdr:nvSpPr>
        <xdr:cNvPr id="653" name="【学校施設】&#10;有形固定資産減価償却率該当値テキスト">
          <a:extLst>
            <a:ext uri="{FF2B5EF4-FFF2-40B4-BE49-F238E27FC236}">
              <a16:creationId xmlns:a16="http://schemas.microsoft.com/office/drawing/2014/main" id="{00000000-0008-0000-0100-00008D020000}"/>
            </a:ext>
          </a:extLst>
        </xdr:cNvPr>
        <xdr:cNvSpPr txBox="1"/>
      </xdr:nvSpPr>
      <xdr:spPr>
        <a:xfrm>
          <a:off x="16357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73025</xdr:rowOff>
    </xdr:from>
    <xdr:to>
      <xdr:col>81</xdr:col>
      <xdr:colOff>101600</xdr:colOff>
      <xdr:row>62</xdr:row>
      <xdr:rowOff>3175</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5430500" y="1053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123825</xdr:rowOff>
    </xdr:from>
    <xdr:to>
      <xdr:col>85</xdr:col>
      <xdr:colOff>127000</xdr:colOff>
      <xdr:row>61</xdr:row>
      <xdr:rowOff>160020</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5481300" y="105822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38735</xdr:rowOff>
    </xdr:from>
    <xdr:to>
      <xdr:col>76</xdr:col>
      <xdr:colOff>165100</xdr:colOff>
      <xdr:row>61</xdr:row>
      <xdr:rowOff>140335</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4541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89535</xdr:rowOff>
    </xdr:from>
    <xdr:to>
      <xdr:col>81</xdr:col>
      <xdr:colOff>50800</xdr:colOff>
      <xdr:row>61</xdr:row>
      <xdr:rowOff>123825</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4592300" y="105479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xdr:rowOff>
    </xdr:from>
    <xdr:to>
      <xdr:col>72</xdr:col>
      <xdr:colOff>38100</xdr:colOff>
      <xdr:row>61</xdr:row>
      <xdr:rowOff>106045</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3652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55245</xdr:rowOff>
    </xdr:from>
    <xdr:to>
      <xdr:col>76</xdr:col>
      <xdr:colOff>114300</xdr:colOff>
      <xdr:row>61</xdr:row>
      <xdr:rowOff>89535</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3703300" y="105136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130175</xdr:rowOff>
    </xdr:from>
    <xdr:to>
      <xdr:col>67</xdr:col>
      <xdr:colOff>101600</xdr:colOff>
      <xdr:row>61</xdr:row>
      <xdr:rowOff>60325</xdr:rowOff>
    </xdr:to>
    <xdr:sp macro="" textlink="">
      <xdr:nvSpPr>
        <xdr:cNvPr id="660" name="楕円 659">
          <a:extLst>
            <a:ext uri="{FF2B5EF4-FFF2-40B4-BE49-F238E27FC236}">
              <a16:creationId xmlns:a16="http://schemas.microsoft.com/office/drawing/2014/main" id="{00000000-0008-0000-0100-000094020000}"/>
            </a:ext>
          </a:extLst>
        </xdr:cNvPr>
        <xdr:cNvSpPr/>
      </xdr:nvSpPr>
      <xdr:spPr>
        <a:xfrm>
          <a:off x="12763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xdr:rowOff>
    </xdr:from>
    <xdr:to>
      <xdr:col>71</xdr:col>
      <xdr:colOff>177800</xdr:colOff>
      <xdr:row>61</xdr:row>
      <xdr:rowOff>55245</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2814300" y="104679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662" name="n_1aveValue【学校施設】&#10;有形固定資産減価償却率">
          <a:extLst>
            <a:ext uri="{FF2B5EF4-FFF2-40B4-BE49-F238E27FC236}">
              <a16:creationId xmlns:a16="http://schemas.microsoft.com/office/drawing/2014/main" id="{00000000-0008-0000-0100-000096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107332</xdr:rowOff>
    </xdr:from>
    <xdr:ext cx="405111" cy="259045"/>
    <xdr:sp macro="" textlink="">
      <xdr:nvSpPr>
        <xdr:cNvPr id="663" name="n_2aveValue【学校施設】&#10;有形固定資産減価償却率">
          <a:extLst>
            <a:ext uri="{FF2B5EF4-FFF2-40B4-BE49-F238E27FC236}">
              <a16:creationId xmlns:a16="http://schemas.microsoft.com/office/drawing/2014/main" id="{00000000-0008-0000-0100-000097020000}"/>
            </a:ext>
          </a:extLst>
        </xdr:cNvPr>
        <xdr:cNvSpPr txBox="1"/>
      </xdr:nvSpPr>
      <xdr:spPr>
        <a:xfrm>
          <a:off x="14389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88282</xdr:rowOff>
    </xdr:from>
    <xdr:ext cx="405111" cy="259045"/>
    <xdr:sp macro="" textlink="">
      <xdr:nvSpPr>
        <xdr:cNvPr id="664" name="n_3aveValue【学校施設】&#10;有形固定資産減価償却率">
          <a:extLst>
            <a:ext uri="{FF2B5EF4-FFF2-40B4-BE49-F238E27FC236}">
              <a16:creationId xmlns:a16="http://schemas.microsoft.com/office/drawing/2014/main" id="{00000000-0008-0000-0100-000098020000}"/>
            </a:ext>
          </a:extLst>
        </xdr:cNvPr>
        <xdr:cNvSpPr txBox="1"/>
      </xdr:nvSpPr>
      <xdr:spPr>
        <a:xfrm>
          <a:off x="13500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76852</xdr:rowOff>
    </xdr:from>
    <xdr:ext cx="405111" cy="259045"/>
    <xdr:sp macro="" textlink="">
      <xdr:nvSpPr>
        <xdr:cNvPr id="665" name="n_4aveValue【学校施設】&#10;有形固定資産減価償却率">
          <a:extLst>
            <a:ext uri="{FF2B5EF4-FFF2-40B4-BE49-F238E27FC236}">
              <a16:creationId xmlns:a16="http://schemas.microsoft.com/office/drawing/2014/main" id="{00000000-0008-0000-0100-000099020000}"/>
            </a:ext>
          </a:extLst>
        </xdr:cNvPr>
        <xdr:cNvSpPr txBox="1"/>
      </xdr:nvSpPr>
      <xdr:spPr>
        <a:xfrm>
          <a:off x="12611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165752</xdr:rowOff>
    </xdr:from>
    <xdr:ext cx="405111" cy="259045"/>
    <xdr:sp macro="" textlink="">
      <xdr:nvSpPr>
        <xdr:cNvPr id="666" name="n_1mainValue【学校施設】&#10;有形固定資産減価償却率">
          <a:extLst>
            <a:ext uri="{FF2B5EF4-FFF2-40B4-BE49-F238E27FC236}">
              <a16:creationId xmlns:a16="http://schemas.microsoft.com/office/drawing/2014/main" id="{00000000-0008-0000-0100-00009A020000}"/>
            </a:ext>
          </a:extLst>
        </xdr:cNvPr>
        <xdr:cNvSpPr txBox="1"/>
      </xdr:nvSpPr>
      <xdr:spPr>
        <a:xfrm>
          <a:off x="15266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131462</xdr:rowOff>
    </xdr:from>
    <xdr:ext cx="405111" cy="259045"/>
    <xdr:sp macro="" textlink="">
      <xdr:nvSpPr>
        <xdr:cNvPr id="667" name="n_2mainValue【学校施設】&#10;有形固定資産減価償却率">
          <a:extLst>
            <a:ext uri="{FF2B5EF4-FFF2-40B4-BE49-F238E27FC236}">
              <a16:creationId xmlns:a16="http://schemas.microsoft.com/office/drawing/2014/main" id="{00000000-0008-0000-0100-00009B020000}"/>
            </a:ext>
          </a:extLst>
        </xdr:cNvPr>
        <xdr:cNvSpPr txBox="1"/>
      </xdr:nvSpPr>
      <xdr:spPr>
        <a:xfrm>
          <a:off x="14389744" y="10589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97172</xdr:rowOff>
    </xdr:from>
    <xdr:ext cx="405111" cy="259045"/>
    <xdr:sp macro="" textlink="">
      <xdr:nvSpPr>
        <xdr:cNvPr id="668" name="n_3mainValue【学校施設】&#10;有形固定資産減価償却率">
          <a:extLst>
            <a:ext uri="{FF2B5EF4-FFF2-40B4-BE49-F238E27FC236}">
              <a16:creationId xmlns:a16="http://schemas.microsoft.com/office/drawing/2014/main" id="{00000000-0008-0000-0100-00009C020000}"/>
            </a:ext>
          </a:extLst>
        </xdr:cNvPr>
        <xdr:cNvSpPr txBox="1"/>
      </xdr:nvSpPr>
      <xdr:spPr>
        <a:xfrm>
          <a:off x="13500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51452</xdr:rowOff>
    </xdr:from>
    <xdr:ext cx="405111" cy="259045"/>
    <xdr:sp macro="" textlink="">
      <xdr:nvSpPr>
        <xdr:cNvPr id="669" name="n_4mainValue【学校施設】&#10;有形固定資産減価償却率">
          <a:extLst>
            <a:ext uri="{FF2B5EF4-FFF2-40B4-BE49-F238E27FC236}">
              <a16:creationId xmlns:a16="http://schemas.microsoft.com/office/drawing/2014/main" id="{00000000-0008-0000-0100-00009D020000}"/>
            </a:ext>
          </a:extLst>
        </xdr:cNvPr>
        <xdr:cNvSpPr txBox="1"/>
      </xdr:nvSpPr>
      <xdr:spPr>
        <a:xfrm>
          <a:off x="12611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100-0000A4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7" name="正方形/長方形 676">
          <a:extLst>
            <a:ext uri="{FF2B5EF4-FFF2-40B4-BE49-F238E27FC236}">
              <a16:creationId xmlns:a16="http://schemas.microsoft.com/office/drawing/2014/main" id="{00000000-0008-0000-0100-0000A5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学校施設】&#10;一人当たり面積グラフ枠">
          <a:extLst>
            <a:ext uri="{FF2B5EF4-FFF2-40B4-BE49-F238E27FC236}">
              <a16:creationId xmlns:a16="http://schemas.microsoft.com/office/drawing/2014/main" id="{00000000-0008-0000-01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693" name="【学校施設】&#10;一人当たり面積最小値テキスト">
          <a:extLst>
            <a:ext uri="{FF2B5EF4-FFF2-40B4-BE49-F238E27FC236}">
              <a16:creationId xmlns:a16="http://schemas.microsoft.com/office/drawing/2014/main" id="{00000000-0008-0000-0100-0000B5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695" name="【学校施設】&#10;一人当たり面積最大値テキスト">
          <a:extLst>
            <a:ext uri="{FF2B5EF4-FFF2-40B4-BE49-F238E27FC236}">
              <a16:creationId xmlns:a16="http://schemas.microsoft.com/office/drawing/2014/main" id="{00000000-0008-0000-0100-0000B7020000}"/>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142968</xdr:rowOff>
    </xdr:from>
    <xdr:ext cx="469744" cy="259045"/>
    <xdr:sp macro="" textlink="">
      <xdr:nvSpPr>
        <xdr:cNvPr id="697" name="【学校施設】&#10;一人当たり面積平均値テキスト">
          <a:extLst>
            <a:ext uri="{FF2B5EF4-FFF2-40B4-BE49-F238E27FC236}">
              <a16:creationId xmlns:a16="http://schemas.microsoft.com/office/drawing/2014/main" id="{00000000-0008-0000-0100-0000B9020000}"/>
            </a:ext>
          </a:extLst>
        </xdr:cNvPr>
        <xdr:cNvSpPr txBox="1"/>
      </xdr:nvSpPr>
      <xdr:spPr>
        <a:xfrm>
          <a:off x="22199600" y="1042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34696</xdr:rowOff>
    </xdr:from>
    <xdr:to>
      <xdr:col>107</xdr:col>
      <xdr:colOff>101600</xdr:colOff>
      <xdr:row>60</xdr:row>
      <xdr:rowOff>136296</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20383500" y="1032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51613</xdr:rowOff>
    </xdr:from>
    <xdr:to>
      <xdr:col>102</xdr:col>
      <xdr:colOff>165100</xdr:colOff>
      <xdr:row>60</xdr:row>
      <xdr:rowOff>153213</xdr:rowOff>
    </xdr:to>
    <xdr:sp macro="" textlink="">
      <xdr:nvSpPr>
        <xdr:cNvPr id="701" name="フローチャート: 判断 700">
          <a:extLst>
            <a:ext uri="{FF2B5EF4-FFF2-40B4-BE49-F238E27FC236}">
              <a16:creationId xmlns:a16="http://schemas.microsoft.com/office/drawing/2014/main" id="{00000000-0008-0000-0100-0000BD020000}"/>
            </a:ext>
          </a:extLst>
        </xdr:cNvPr>
        <xdr:cNvSpPr/>
      </xdr:nvSpPr>
      <xdr:spPr>
        <a:xfrm>
          <a:off x="19494500" y="1033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58471</xdr:rowOff>
    </xdr:from>
    <xdr:to>
      <xdr:col>98</xdr:col>
      <xdr:colOff>38100</xdr:colOff>
      <xdr:row>60</xdr:row>
      <xdr:rowOff>160071</xdr:rowOff>
    </xdr:to>
    <xdr:sp macro="" textlink="">
      <xdr:nvSpPr>
        <xdr:cNvPr id="702" name="フローチャート: 判断 701">
          <a:extLst>
            <a:ext uri="{FF2B5EF4-FFF2-40B4-BE49-F238E27FC236}">
              <a16:creationId xmlns:a16="http://schemas.microsoft.com/office/drawing/2014/main" id="{00000000-0008-0000-0100-0000BE020000}"/>
            </a:ext>
          </a:extLst>
        </xdr:cNvPr>
        <xdr:cNvSpPr/>
      </xdr:nvSpPr>
      <xdr:spPr>
        <a:xfrm>
          <a:off x="18605500" y="1034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1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19609</xdr:rowOff>
    </xdr:from>
    <xdr:to>
      <xdr:col>116</xdr:col>
      <xdr:colOff>114300</xdr:colOff>
      <xdr:row>59</xdr:row>
      <xdr:rowOff>121209</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2110700" y="10135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42486</xdr:rowOff>
    </xdr:from>
    <xdr:ext cx="469744" cy="259045"/>
    <xdr:sp macro="" textlink="">
      <xdr:nvSpPr>
        <xdr:cNvPr id="709" name="【学校施設】&#10;一人当たり面積該当値テキスト">
          <a:extLst>
            <a:ext uri="{FF2B5EF4-FFF2-40B4-BE49-F238E27FC236}">
              <a16:creationId xmlns:a16="http://schemas.microsoft.com/office/drawing/2014/main" id="{00000000-0008-0000-0100-0000C5020000}"/>
            </a:ext>
          </a:extLst>
        </xdr:cNvPr>
        <xdr:cNvSpPr txBox="1"/>
      </xdr:nvSpPr>
      <xdr:spPr>
        <a:xfrm>
          <a:off x="22199600" y="9986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36982</xdr:rowOff>
    </xdr:from>
    <xdr:to>
      <xdr:col>112</xdr:col>
      <xdr:colOff>38100</xdr:colOff>
      <xdr:row>59</xdr:row>
      <xdr:rowOff>138582</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1272500" y="1015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70409</xdr:rowOff>
    </xdr:from>
    <xdr:to>
      <xdr:col>116</xdr:col>
      <xdr:colOff>63500</xdr:colOff>
      <xdr:row>59</xdr:row>
      <xdr:rowOff>87782</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1323300" y="10185959"/>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57099</xdr:rowOff>
    </xdr:from>
    <xdr:to>
      <xdr:col>107</xdr:col>
      <xdr:colOff>101600</xdr:colOff>
      <xdr:row>59</xdr:row>
      <xdr:rowOff>158699</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20383500" y="1017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87782</xdr:rowOff>
    </xdr:from>
    <xdr:to>
      <xdr:col>111</xdr:col>
      <xdr:colOff>177800</xdr:colOff>
      <xdr:row>59</xdr:row>
      <xdr:rowOff>107899</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20434300" y="10203332"/>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76302</xdr:rowOff>
    </xdr:from>
    <xdr:to>
      <xdr:col>102</xdr:col>
      <xdr:colOff>165100</xdr:colOff>
      <xdr:row>60</xdr:row>
      <xdr:rowOff>6452</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9494500" y="1019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107899</xdr:rowOff>
    </xdr:from>
    <xdr:to>
      <xdr:col>107</xdr:col>
      <xdr:colOff>50800</xdr:colOff>
      <xdr:row>59</xdr:row>
      <xdr:rowOff>127102</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9545300" y="10223449"/>
          <a:ext cx="889000" cy="1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95504</xdr:rowOff>
    </xdr:from>
    <xdr:to>
      <xdr:col>98</xdr:col>
      <xdr:colOff>38100</xdr:colOff>
      <xdr:row>60</xdr:row>
      <xdr:rowOff>25654</xdr:rowOff>
    </xdr:to>
    <xdr:sp macro="" textlink="">
      <xdr:nvSpPr>
        <xdr:cNvPr id="716" name="楕円 715">
          <a:extLst>
            <a:ext uri="{FF2B5EF4-FFF2-40B4-BE49-F238E27FC236}">
              <a16:creationId xmlns:a16="http://schemas.microsoft.com/office/drawing/2014/main" id="{00000000-0008-0000-0100-0000CC020000}"/>
            </a:ext>
          </a:extLst>
        </xdr:cNvPr>
        <xdr:cNvSpPr/>
      </xdr:nvSpPr>
      <xdr:spPr>
        <a:xfrm>
          <a:off x="18605500" y="1021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127102</xdr:rowOff>
    </xdr:from>
    <xdr:to>
      <xdr:col>102</xdr:col>
      <xdr:colOff>114300</xdr:colOff>
      <xdr:row>59</xdr:row>
      <xdr:rowOff>146304</xdr:rowOff>
    </xdr:to>
    <xdr:cxnSp macro="">
      <xdr:nvCxnSpPr>
        <xdr:cNvPr id="717" name="直線コネクタ 716">
          <a:extLst>
            <a:ext uri="{FF2B5EF4-FFF2-40B4-BE49-F238E27FC236}">
              <a16:creationId xmlns:a16="http://schemas.microsoft.com/office/drawing/2014/main" id="{00000000-0008-0000-0100-0000CD020000}"/>
            </a:ext>
          </a:extLst>
        </xdr:cNvPr>
        <xdr:cNvCxnSpPr/>
      </xdr:nvCxnSpPr>
      <xdr:spPr>
        <a:xfrm flipV="1">
          <a:off x="18656300" y="10242652"/>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718" name="n_1aveValue【学校施設】&#10;一人当たり面積">
          <a:extLst>
            <a:ext uri="{FF2B5EF4-FFF2-40B4-BE49-F238E27FC236}">
              <a16:creationId xmlns:a16="http://schemas.microsoft.com/office/drawing/2014/main" id="{00000000-0008-0000-0100-0000CE020000}"/>
            </a:ext>
          </a:extLst>
        </xdr:cNvPr>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127423</xdr:rowOff>
    </xdr:from>
    <xdr:ext cx="469744" cy="259045"/>
    <xdr:sp macro="" textlink="">
      <xdr:nvSpPr>
        <xdr:cNvPr id="719" name="n_2aveValue【学校施設】&#10;一人当たり面積">
          <a:extLst>
            <a:ext uri="{FF2B5EF4-FFF2-40B4-BE49-F238E27FC236}">
              <a16:creationId xmlns:a16="http://schemas.microsoft.com/office/drawing/2014/main" id="{00000000-0008-0000-0100-0000CF020000}"/>
            </a:ext>
          </a:extLst>
        </xdr:cNvPr>
        <xdr:cNvSpPr txBox="1"/>
      </xdr:nvSpPr>
      <xdr:spPr>
        <a:xfrm>
          <a:off x="20199427" y="1041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144340</xdr:rowOff>
    </xdr:from>
    <xdr:ext cx="469744" cy="259045"/>
    <xdr:sp macro="" textlink="">
      <xdr:nvSpPr>
        <xdr:cNvPr id="720" name="n_3aveValue【学校施設】&#10;一人当たり面積">
          <a:extLst>
            <a:ext uri="{FF2B5EF4-FFF2-40B4-BE49-F238E27FC236}">
              <a16:creationId xmlns:a16="http://schemas.microsoft.com/office/drawing/2014/main" id="{00000000-0008-0000-0100-0000D0020000}"/>
            </a:ext>
          </a:extLst>
        </xdr:cNvPr>
        <xdr:cNvSpPr txBox="1"/>
      </xdr:nvSpPr>
      <xdr:spPr>
        <a:xfrm>
          <a:off x="19310427" y="1043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151198</xdr:rowOff>
    </xdr:from>
    <xdr:ext cx="469744" cy="259045"/>
    <xdr:sp macro="" textlink="">
      <xdr:nvSpPr>
        <xdr:cNvPr id="721" name="n_4aveValue【学校施設】&#10;一人当たり面積">
          <a:extLst>
            <a:ext uri="{FF2B5EF4-FFF2-40B4-BE49-F238E27FC236}">
              <a16:creationId xmlns:a16="http://schemas.microsoft.com/office/drawing/2014/main" id="{00000000-0008-0000-0100-0000D1020000}"/>
            </a:ext>
          </a:extLst>
        </xdr:cNvPr>
        <xdr:cNvSpPr txBox="1"/>
      </xdr:nvSpPr>
      <xdr:spPr>
        <a:xfrm>
          <a:off x="18421427" y="1043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155109</xdr:rowOff>
    </xdr:from>
    <xdr:ext cx="469744" cy="259045"/>
    <xdr:sp macro="" textlink="">
      <xdr:nvSpPr>
        <xdr:cNvPr id="722" name="n_1mainValue【学校施設】&#10;一人当たり面積">
          <a:extLst>
            <a:ext uri="{FF2B5EF4-FFF2-40B4-BE49-F238E27FC236}">
              <a16:creationId xmlns:a16="http://schemas.microsoft.com/office/drawing/2014/main" id="{00000000-0008-0000-0100-0000D2020000}"/>
            </a:ext>
          </a:extLst>
        </xdr:cNvPr>
        <xdr:cNvSpPr txBox="1"/>
      </xdr:nvSpPr>
      <xdr:spPr>
        <a:xfrm>
          <a:off x="21075727" y="992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3776</xdr:rowOff>
    </xdr:from>
    <xdr:ext cx="469744" cy="259045"/>
    <xdr:sp macro="" textlink="">
      <xdr:nvSpPr>
        <xdr:cNvPr id="723" name="n_2mainValue【学校施設】&#10;一人当たり面積">
          <a:extLst>
            <a:ext uri="{FF2B5EF4-FFF2-40B4-BE49-F238E27FC236}">
              <a16:creationId xmlns:a16="http://schemas.microsoft.com/office/drawing/2014/main" id="{00000000-0008-0000-0100-0000D3020000}"/>
            </a:ext>
          </a:extLst>
        </xdr:cNvPr>
        <xdr:cNvSpPr txBox="1"/>
      </xdr:nvSpPr>
      <xdr:spPr>
        <a:xfrm>
          <a:off x="20199427" y="994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22979</xdr:rowOff>
    </xdr:from>
    <xdr:ext cx="469744" cy="259045"/>
    <xdr:sp macro="" textlink="">
      <xdr:nvSpPr>
        <xdr:cNvPr id="724" name="n_3mainValue【学校施設】&#10;一人当たり面積">
          <a:extLst>
            <a:ext uri="{FF2B5EF4-FFF2-40B4-BE49-F238E27FC236}">
              <a16:creationId xmlns:a16="http://schemas.microsoft.com/office/drawing/2014/main" id="{00000000-0008-0000-0100-0000D4020000}"/>
            </a:ext>
          </a:extLst>
        </xdr:cNvPr>
        <xdr:cNvSpPr txBox="1"/>
      </xdr:nvSpPr>
      <xdr:spPr>
        <a:xfrm>
          <a:off x="19310427" y="996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42181</xdr:rowOff>
    </xdr:from>
    <xdr:ext cx="469744" cy="259045"/>
    <xdr:sp macro="" textlink="">
      <xdr:nvSpPr>
        <xdr:cNvPr id="725" name="n_4mainValue【学校施設】&#10;一人当たり面積">
          <a:extLst>
            <a:ext uri="{FF2B5EF4-FFF2-40B4-BE49-F238E27FC236}">
              <a16:creationId xmlns:a16="http://schemas.microsoft.com/office/drawing/2014/main" id="{00000000-0008-0000-0100-0000D5020000}"/>
            </a:ext>
          </a:extLst>
        </xdr:cNvPr>
        <xdr:cNvSpPr txBox="1"/>
      </xdr:nvSpPr>
      <xdr:spPr>
        <a:xfrm>
          <a:off x="18421427" y="998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1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100-0000DD02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1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100-0000FF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100-000001030000}"/>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63516</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100-000003030000}"/>
            </a:ext>
          </a:extLst>
        </xdr:cNvPr>
        <xdr:cNvSpPr txBox="1"/>
      </xdr:nvSpPr>
      <xdr:spPr>
        <a:xfrm>
          <a:off x="16357600" y="1789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4541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365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105411</xdr:rowOff>
    </xdr:from>
    <xdr:to>
      <xdr:col>67</xdr:col>
      <xdr:colOff>101600</xdr:colOff>
      <xdr:row>105</xdr:row>
      <xdr:rowOff>35561</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2763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73025</xdr:rowOff>
    </xdr:from>
    <xdr:to>
      <xdr:col>85</xdr:col>
      <xdr:colOff>177800</xdr:colOff>
      <xdr:row>107</xdr:row>
      <xdr:rowOff>3175</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6268700" y="182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51452</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100-00000F030000}"/>
            </a:ext>
          </a:extLst>
        </xdr:cNvPr>
        <xdr:cNvSpPr txBox="1"/>
      </xdr:nvSpPr>
      <xdr:spPr>
        <a:xfrm>
          <a:off x="16357600"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124461</xdr:rowOff>
    </xdr:from>
    <xdr:to>
      <xdr:col>81</xdr:col>
      <xdr:colOff>101600</xdr:colOff>
      <xdr:row>108</xdr:row>
      <xdr:rowOff>54611</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5430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123825</xdr:rowOff>
    </xdr:from>
    <xdr:to>
      <xdr:col>85</xdr:col>
      <xdr:colOff>127000</xdr:colOff>
      <xdr:row>108</xdr:row>
      <xdr:rowOff>3811</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flipV="1">
          <a:off x="15481300" y="18297525"/>
          <a:ext cx="838200" cy="22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124461</xdr:rowOff>
    </xdr:from>
    <xdr:to>
      <xdr:col>76</xdr:col>
      <xdr:colOff>165100</xdr:colOff>
      <xdr:row>108</xdr:row>
      <xdr:rowOff>54611</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4541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3811</xdr:rowOff>
    </xdr:from>
    <xdr:to>
      <xdr:col>81</xdr:col>
      <xdr:colOff>50800</xdr:colOff>
      <xdr:row>108</xdr:row>
      <xdr:rowOff>3811</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4592300" y="185204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105411</xdr:rowOff>
    </xdr:from>
    <xdr:to>
      <xdr:col>72</xdr:col>
      <xdr:colOff>38100</xdr:colOff>
      <xdr:row>108</xdr:row>
      <xdr:rowOff>35561</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3652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156211</xdr:rowOff>
    </xdr:from>
    <xdr:to>
      <xdr:col>76</xdr:col>
      <xdr:colOff>114300</xdr:colOff>
      <xdr:row>108</xdr:row>
      <xdr:rowOff>3811</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3703300" y="185013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63500</xdr:rowOff>
    </xdr:from>
    <xdr:to>
      <xdr:col>67</xdr:col>
      <xdr:colOff>101600</xdr:colOff>
      <xdr:row>107</xdr:row>
      <xdr:rowOff>165100</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2763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114300</xdr:rowOff>
    </xdr:from>
    <xdr:to>
      <xdr:col>71</xdr:col>
      <xdr:colOff>177800</xdr:colOff>
      <xdr:row>107</xdr:row>
      <xdr:rowOff>156211</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a:off x="12814300" y="184594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145432</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67327</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52088</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45738</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100-00001C030000}"/>
            </a:ext>
          </a:extLst>
        </xdr:cNvPr>
        <xdr:cNvSpPr txBox="1"/>
      </xdr:nvSpPr>
      <xdr:spPr>
        <a:xfrm>
          <a:off x="15266044"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45738</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100-00001D030000}"/>
            </a:ext>
          </a:extLst>
        </xdr:cNvPr>
        <xdr:cNvSpPr txBox="1"/>
      </xdr:nvSpPr>
      <xdr:spPr>
        <a:xfrm>
          <a:off x="14389744"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26688</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100-00001E030000}"/>
            </a:ext>
          </a:extLst>
        </xdr:cNvPr>
        <xdr:cNvSpPr txBox="1"/>
      </xdr:nvSpPr>
      <xdr:spPr>
        <a:xfrm>
          <a:off x="13500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156227</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100-00001F030000}"/>
            </a:ext>
          </a:extLst>
        </xdr:cNvPr>
        <xdr:cNvSpPr txBox="1"/>
      </xdr:nvSpPr>
      <xdr:spPr>
        <a:xfrm>
          <a:off x="126117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1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100-00003603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100-000038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100-00003A030000}"/>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50546</xdr:rowOff>
    </xdr:from>
    <xdr:to>
      <xdr:col>107</xdr:col>
      <xdr:colOff>101600</xdr:colOff>
      <xdr:row>105</xdr:row>
      <xdr:rowOff>152146</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0383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39115</xdr:rowOff>
    </xdr:from>
    <xdr:to>
      <xdr:col>102</xdr:col>
      <xdr:colOff>165100</xdr:colOff>
      <xdr:row>105</xdr:row>
      <xdr:rowOff>140715</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9494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52832</xdr:rowOff>
    </xdr:from>
    <xdr:to>
      <xdr:col>98</xdr:col>
      <xdr:colOff>38100</xdr:colOff>
      <xdr:row>105</xdr:row>
      <xdr:rowOff>154432</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8605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52832</xdr:rowOff>
    </xdr:from>
    <xdr:to>
      <xdr:col>116</xdr:col>
      <xdr:colOff>114300</xdr:colOff>
      <xdr:row>106</xdr:row>
      <xdr:rowOff>154432</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2110700" y="182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31259</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100-000046030000}"/>
            </a:ext>
          </a:extLst>
        </xdr:cNvPr>
        <xdr:cNvSpPr txBox="1"/>
      </xdr:nvSpPr>
      <xdr:spPr>
        <a:xfrm>
          <a:off x="22199600"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80263</xdr:rowOff>
    </xdr:from>
    <xdr:to>
      <xdr:col>112</xdr:col>
      <xdr:colOff>38100</xdr:colOff>
      <xdr:row>107</xdr:row>
      <xdr:rowOff>10413</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1272500" y="1825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103632</xdr:rowOff>
    </xdr:from>
    <xdr:to>
      <xdr:col>116</xdr:col>
      <xdr:colOff>63500</xdr:colOff>
      <xdr:row>106</xdr:row>
      <xdr:rowOff>131063</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flipV="1">
          <a:off x="21323300" y="18277332"/>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84837</xdr:rowOff>
    </xdr:from>
    <xdr:to>
      <xdr:col>107</xdr:col>
      <xdr:colOff>101600</xdr:colOff>
      <xdr:row>107</xdr:row>
      <xdr:rowOff>14987</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0383500" y="1825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131063</xdr:rowOff>
    </xdr:from>
    <xdr:to>
      <xdr:col>111</xdr:col>
      <xdr:colOff>177800</xdr:colOff>
      <xdr:row>106</xdr:row>
      <xdr:rowOff>135637</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flipV="1">
          <a:off x="20434300" y="183047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89408</xdr:rowOff>
    </xdr:from>
    <xdr:to>
      <xdr:col>102</xdr:col>
      <xdr:colOff>165100</xdr:colOff>
      <xdr:row>107</xdr:row>
      <xdr:rowOff>19558</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9494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135637</xdr:rowOff>
    </xdr:from>
    <xdr:to>
      <xdr:col>107</xdr:col>
      <xdr:colOff>50800</xdr:colOff>
      <xdr:row>106</xdr:row>
      <xdr:rowOff>140208</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flipV="1">
          <a:off x="19545300" y="183093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140208</xdr:rowOff>
    </xdr:from>
    <xdr:to>
      <xdr:col>102</xdr:col>
      <xdr:colOff>114300</xdr:colOff>
      <xdr:row>106</xdr:row>
      <xdr:rowOff>144780</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flipV="1">
          <a:off x="18656300" y="1831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47" name="n_1aveValue【公民館】&#10;一人当たり面積">
          <a:extLst>
            <a:ext uri="{FF2B5EF4-FFF2-40B4-BE49-F238E27FC236}">
              <a16:creationId xmlns:a16="http://schemas.microsoft.com/office/drawing/2014/main" id="{00000000-0008-0000-0100-00004F030000}"/>
            </a:ext>
          </a:extLst>
        </xdr:cNvPr>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168673</xdr:rowOff>
    </xdr:from>
    <xdr:ext cx="469744" cy="259045"/>
    <xdr:sp macro="" textlink="">
      <xdr:nvSpPr>
        <xdr:cNvPr id="848" name="n_2aveValue【公民館】&#10;一人当たり面積">
          <a:extLst>
            <a:ext uri="{FF2B5EF4-FFF2-40B4-BE49-F238E27FC236}">
              <a16:creationId xmlns:a16="http://schemas.microsoft.com/office/drawing/2014/main" id="{00000000-0008-0000-0100-000050030000}"/>
            </a:ext>
          </a:extLst>
        </xdr:cNvPr>
        <xdr:cNvSpPr txBox="1"/>
      </xdr:nvSpPr>
      <xdr:spPr>
        <a:xfrm>
          <a:off x="201994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157242</xdr:rowOff>
    </xdr:from>
    <xdr:ext cx="469744" cy="259045"/>
    <xdr:sp macro="" textlink="">
      <xdr:nvSpPr>
        <xdr:cNvPr id="849" name="n_3aveValue【公民館】&#10;一人当たり面積">
          <a:extLst>
            <a:ext uri="{FF2B5EF4-FFF2-40B4-BE49-F238E27FC236}">
              <a16:creationId xmlns:a16="http://schemas.microsoft.com/office/drawing/2014/main" id="{00000000-0008-0000-0100-000051030000}"/>
            </a:ext>
          </a:extLst>
        </xdr:cNvPr>
        <xdr:cNvSpPr txBox="1"/>
      </xdr:nvSpPr>
      <xdr:spPr>
        <a:xfrm>
          <a:off x="19310427" y="1781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170959</xdr:rowOff>
    </xdr:from>
    <xdr:ext cx="469744" cy="259045"/>
    <xdr:sp macro="" textlink="">
      <xdr:nvSpPr>
        <xdr:cNvPr id="850" name="n_4aveValue【公民館】&#10;一人当たり面積">
          <a:extLst>
            <a:ext uri="{FF2B5EF4-FFF2-40B4-BE49-F238E27FC236}">
              <a16:creationId xmlns:a16="http://schemas.microsoft.com/office/drawing/2014/main" id="{00000000-0008-0000-0100-000052030000}"/>
            </a:ext>
          </a:extLst>
        </xdr:cNvPr>
        <xdr:cNvSpPr txBox="1"/>
      </xdr:nvSpPr>
      <xdr:spPr>
        <a:xfrm>
          <a:off x="18421427" y="1783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1540</xdr:rowOff>
    </xdr:from>
    <xdr:ext cx="469744" cy="259045"/>
    <xdr:sp macro="" textlink="">
      <xdr:nvSpPr>
        <xdr:cNvPr id="851" name="n_1mainValue【公民館】&#10;一人当たり面積">
          <a:extLst>
            <a:ext uri="{FF2B5EF4-FFF2-40B4-BE49-F238E27FC236}">
              <a16:creationId xmlns:a16="http://schemas.microsoft.com/office/drawing/2014/main" id="{00000000-0008-0000-0100-000053030000}"/>
            </a:ext>
          </a:extLst>
        </xdr:cNvPr>
        <xdr:cNvSpPr txBox="1"/>
      </xdr:nvSpPr>
      <xdr:spPr>
        <a:xfrm>
          <a:off x="210757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6114</xdr:rowOff>
    </xdr:from>
    <xdr:ext cx="469744" cy="259045"/>
    <xdr:sp macro="" textlink="">
      <xdr:nvSpPr>
        <xdr:cNvPr id="852" name="n_2mainValue【公民館】&#10;一人当たり面積">
          <a:extLst>
            <a:ext uri="{FF2B5EF4-FFF2-40B4-BE49-F238E27FC236}">
              <a16:creationId xmlns:a16="http://schemas.microsoft.com/office/drawing/2014/main" id="{00000000-0008-0000-0100-000054030000}"/>
            </a:ext>
          </a:extLst>
        </xdr:cNvPr>
        <xdr:cNvSpPr txBox="1"/>
      </xdr:nvSpPr>
      <xdr:spPr>
        <a:xfrm>
          <a:off x="20199427" y="183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10685</xdr:rowOff>
    </xdr:from>
    <xdr:ext cx="469744" cy="259045"/>
    <xdr:sp macro="" textlink="">
      <xdr:nvSpPr>
        <xdr:cNvPr id="853" name="n_3mainValue【公民館】&#10;一人当たり面積">
          <a:extLst>
            <a:ext uri="{FF2B5EF4-FFF2-40B4-BE49-F238E27FC236}">
              <a16:creationId xmlns:a16="http://schemas.microsoft.com/office/drawing/2014/main" id="{00000000-0008-0000-0100-000055030000}"/>
            </a:ext>
          </a:extLst>
        </xdr:cNvPr>
        <xdr:cNvSpPr txBox="1"/>
      </xdr:nvSpPr>
      <xdr:spPr>
        <a:xfrm>
          <a:off x="19310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15257</xdr:rowOff>
    </xdr:from>
    <xdr:ext cx="469744" cy="259045"/>
    <xdr:sp macro="" textlink="">
      <xdr:nvSpPr>
        <xdr:cNvPr id="854" name="n_4mainValue【公民館】&#10;一人当たり面積">
          <a:extLst>
            <a:ext uri="{FF2B5EF4-FFF2-40B4-BE49-F238E27FC236}">
              <a16:creationId xmlns:a16="http://schemas.microsoft.com/office/drawing/2014/main" id="{00000000-0008-0000-0100-000056030000}"/>
            </a:ext>
          </a:extLst>
        </xdr:cNvPr>
        <xdr:cNvSpPr txBox="1"/>
      </xdr:nvSpPr>
      <xdr:spPr>
        <a:xfrm>
          <a:off x="18421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有形固定資産減価償却率は、概ね横ばいで、類似団体平均を上回る状況が続いている。　橋りょう・トンネルについては、現在、長寿命化事業を計画的に実施しており、令和３年度に引き続き、類似団体平均を下回った。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各施設について見ると、特に比率が高くなっている施設は、道路、認定こども園・幼稚園・保育所、公民館となっている。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道路については、過去に整備した道路について老朽化が進んでおり、現在計画的に更新整備を実施しているところである。また、過疎化により、一人当たり延長も大きくなっているため、廃止も含め、道路の在り方について検討していく必要が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幼稚園・保育所については、老朽化が進んでおり、民間活力の活用も含めた様々な手法による施設更新を検討・実施しているところである。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公民館（まちづくりセンター）については災害</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拠点としても活用していることから、現在計画的に施設整備を実施しており、有形固定資産減価償却率は昨年度よりも１１．７ポイント減少したが、依然として類似団体平均を上回っているため、引き続き計画的に施設整備を実施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島根県大田市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32,773
32,345
435.34
25,806,707
25,135,098
586,735
13,123,947
31,125,193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11.1
68.3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98896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71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144599</xdr:rowOff>
    </xdr:from>
    <xdr:to>
      <xdr:col>15</xdr:col>
      <xdr:colOff>101600</xdr:colOff>
      <xdr:row>37</xdr:row>
      <xdr:rowOff>74749</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123372</xdr:rowOff>
    </xdr:from>
    <xdr:to>
      <xdr:col>10</xdr:col>
      <xdr:colOff>165100</xdr:colOff>
      <xdr:row>37</xdr:row>
      <xdr:rowOff>53522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89081</xdr:rowOff>
    </xdr:from>
    <xdr:to>
      <xdr:col>24</xdr:col>
      <xdr:colOff>114300</xdr:colOff>
      <xdr:row>38</xdr:row>
      <xdr:rowOff>19231</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67508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41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53158</xdr:rowOff>
    </xdr:from>
    <xdr:to>
      <xdr:col>20</xdr:col>
      <xdr:colOff>38100</xdr:colOff>
      <xdr:row>37</xdr:row>
      <xdr:rowOff>154758</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103958</xdr:rowOff>
    </xdr:from>
    <xdr:to>
      <xdr:col>24</xdr:col>
      <xdr:colOff>63500</xdr:colOff>
      <xdr:row>37</xdr:row>
      <xdr:rowOff>139881</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47608"/>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17236</xdr:rowOff>
    </xdr:from>
    <xdr:to>
      <xdr:col>15</xdr:col>
      <xdr:colOff>101600</xdr:colOff>
      <xdr:row>37</xdr:row>
      <xdr:rowOff>118836</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68036</xdr:rowOff>
    </xdr:from>
    <xdr:to>
      <xdr:col>19</xdr:col>
      <xdr:colOff>177800</xdr:colOff>
      <xdr:row>37</xdr:row>
      <xdr:rowOff>103958</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116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152763</xdr:rowOff>
    </xdr:from>
    <xdr:to>
      <xdr:col>10</xdr:col>
      <xdr:colOff>165100</xdr:colOff>
      <xdr:row>37</xdr:row>
      <xdr:rowOff>82913</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32113</xdr:rowOff>
    </xdr:from>
    <xdr:to>
      <xdr:col>15</xdr:col>
      <xdr:colOff>50800</xdr:colOff>
      <xdr:row>37</xdr:row>
      <xdr:rowOff>68036</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37576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115207</xdr:rowOff>
    </xdr:from>
    <xdr:to>
      <xdr:col>6</xdr:col>
      <xdr:colOff>38100</xdr:colOff>
      <xdr:row>37</xdr:row>
      <xdr:rowOff>45357</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2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166007</xdr:rowOff>
    </xdr:from>
    <xdr:to>
      <xdr:col>10</xdr:col>
      <xdr:colOff>114300</xdr:colOff>
      <xdr:row>37</xdr:row>
      <xdr:rowOff>32113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3382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91276</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09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171285</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109963</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74040</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61884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162560</xdr:rowOff>
    </xdr:from>
    <xdr:to>
      <xdr:col>46</xdr:col>
      <xdr:colOff>38100</xdr:colOff>
      <xdr:row>39</xdr:row>
      <xdr:rowOff>92710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170180</xdr:rowOff>
    </xdr:from>
    <xdr:to>
      <xdr:col>41</xdr:col>
      <xdr:colOff>101600</xdr:colOff>
      <xdr:row>39</xdr:row>
      <xdr:rowOff>100330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13970</xdr:rowOff>
    </xdr:from>
    <xdr:to>
      <xdr:col>36</xdr:col>
      <xdr:colOff>165100</xdr:colOff>
      <xdr:row>39</xdr:row>
      <xdr:rowOff>115570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29210</xdr:rowOff>
    </xdr:from>
    <xdr:to>
      <xdr:col>50</xdr:col>
      <xdr:colOff>165100</xdr:colOff>
      <xdr:row>37</xdr:row>
      <xdr:rowOff>130810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80010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9639300" y="64084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44450</xdr:rowOff>
    </xdr:from>
    <xdr:to>
      <xdr:col>46</xdr:col>
      <xdr:colOff>38100</xdr:colOff>
      <xdr:row>37</xdr:row>
      <xdr:rowOff>146050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80010</xdr:rowOff>
    </xdr:from>
    <xdr:to>
      <xdr:col>50</xdr:col>
      <xdr:colOff>114300</xdr:colOff>
      <xdr:row>37</xdr:row>
      <xdr:rowOff>95250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423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52070</xdr:rowOff>
    </xdr:from>
    <xdr:to>
      <xdr:col>41</xdr:col>
      <xdr:colOff>101600</xdr:colOff>
      <xdr:row>37</xdr:row>
      <xdr:rowOff>153670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95250</xdr:rowOff>
    </xdr:from>
    <xdr:to>
      <xdr:col>45</xdr:col>
      <xdr:colOff>177800</xdr:colOff>
      <xdr:row>37</xdr:row>
      <xdr:rowOff>102870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6438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67310</xdr:rowOff>
    </xdr:from>
    <xdr:to>
      <xdr:col>36</xdr:col>
      <xdr:colOff>165100</xdr:colOff>
      <xdr:row>37</xdr:row>
      <xdr:rowOff>168910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41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102870</xdr:rowOff>
    </xdr:from>
    <xdr:to>
      <xdr:col>41</xdr:col>
      <xdr:colOff>50800</xdr:colOff>
      <xdr:row>37</xdr:row>
      <xdr:rowOff>118110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flipV="1">
          <a:off x="6972300" y="64465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83837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91457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106697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147337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148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162577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170197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17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13987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18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8255</xdr:rowOff>
    </xdr:from>
    <xdr:to>
      <xdr:col>15</xdr:col>
      <xdr:colOff>101600</xdr:colOff>
      <xdr:row>60</xdr:row>
      <xdr:rowOff>109855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13970</xdr:rowOff>
    </xdr:from>
    <xdr:to>
      <xdr:col>24</xdr:col>
      <xdr:colOff>114300</xdr:colOff>
      <xdr:row>61</xdr:row>
      <xdr:rowOff>115570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163847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45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168275</xdr:rowOff>
    </xdr:from>
    <xdr:to>
      <xdr:col>20</xdr:col>
      <xdr:colOff>38100</xdr:colOff>
      <xdr:row>61</xdr:row>
      <xdr:rowOff>98425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47625</xdr:rowOff>
    </xdr:from>
    <xdr:to>
      <xdr:col>24</xdr:col>
      <xdr:colOff>63500</xdr:colOff>
      <xdr:row>61</xdr:row>
      <xdr:rowOff>64770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5060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133985</xdr:rowOff>
    </xdr:from>
    <xdr:to>
      <xdr:col>15</xdr:col>
      <xdr:colOff>101600</xdr:colOff>
      <xdr:row>61</xdr:row>
      <xdr:rowOff>64135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13335</xdr:rowOff>
    </xdr:from>
    <xdr:to>
      <xdr:col>19</xdr:col>
      <xdr:colOff>177800</xdr:colOff>
      <xdr:row>61</xdr:row>
      <xdr:rowOff>47625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47178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113030</xdr:rowOff>
    </xdr:from>
    <xdr:to>
      <xdr:col>10</xdr:col>
      <xdr:colOff>165100</xdr:colOff>
      <xdr:row>61</xdr:row>
      <xdr:rowOff>43180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40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163830</xdr:rowOff>
    </xdr:from>
    <xdr:to>
      <xdr:col>15</xdr:col>
      <xdr:colOff>50800</xdr:colOff>
      <xdr:row>61</xdr:row>
      <xdr:rowOff>13335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2019300" y="1045083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8255</xdr:rowOff>
    </xdr:from>
    <xdr:to>
      <xdr:col>6</xdr:col>
      <xdr:colOff>38100</xdr:colOff>
      <xdr:row>62</xdr:row>
      <xdr:rowOff>109855</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163830</xdr:rowOff>
    </xdr:from>
    <xdr:to>
      <xdr:col>10</xdr:col>
      <xdr:colOff>114300</xdr:colOff>
      <xdr:row>62</xdr:row>
      <xdr:rowOff>59055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flipV="1">
          <a:off x="1130300" y="10450830"/>
          <a:ext cx="889000" cy="238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126382</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105427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89552</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55262</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34307</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49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100982</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73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68053</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526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151674</xdr:rowOff>
    </xdr:from>
    <xdr:to>
      <xdr:col>46</xdr:col>
      <xdr:colOff>38100</xdr:colOff>
      <xdr:row>61</xdr:row>
      <xdr:rowOff>81824</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32476</xdr:rowOff>
    </xdr:from>
    <xdr:to>
      <xdr:col>41</xdr:col>
      <xdr:colOff>101600</xdr:colOff>
      <xdr:row>61</xdr:row>
      <xdr:rowOff>134076</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45538</xdr:rowOff>
    </xdr:from>
    <xdr:to>
      <xdr:col>36</xdr:col>
      <xdr:colOff>165100</xdr:colOff>
      <xdr:row>61</xdr:row>
      <xdr:rowOff>147138</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5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60234</xdr:rowOff>
    </xdr:from>
    <xdr:to>
      <xdr:col>55</xdr:col>
      <xdr:colOff>50800</xdr:colOff>
      <xdr:row>60</xdr:row>
      <xdr:rowOff>161834</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34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83111</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198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70031</xdr:rowOff>
    </xdr:from>
    <xdr:to>
      <xdr:col>50</xdr:col>
      <xdr:colOff>165100</xdr:colOff>
      <xdr:row>61</xdr:row>
      <xdr:rowOff>181</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111034</xdr:rowOff>
    </xdr:from>
    <xdr:to>
      <xdr:col>55</xdr:col>
      <xdr:colOff>0</xdr:colOff>
      <xdr:row>60</xdr:row>
      <xdr:rowOff>120831</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9639300" y="10398034"/>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81462</xdr:rowOff>
    </xdr:from>
    <xdr:to>
      <xdr:col>46</xdr:col>
      <xdr:colOff>38100</xdr:colOff>
      <xdr:row>61</xdr:row>
      <xdr:rowOff>11612</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120831</xdr:rowOff>
    </xdr:from>
    <xdr:to>
      <xdr:col>50</xdr:col>
      <xdr:colOff>114300</xdr:colOff>
      <xdr:row>60</xdr:row>
      <xdr:rowOff>132262</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1040783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92891</xdr:rowOff>
    </xdr:from>
    <xdr:to>
      <xdr:col>41</xdr:col>
      <xdr:colOff>101600</xdr:colOff>
      <xdr:row>61</xdr:row>
      <xdr:rowOff>23041</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132262</xdr:rowOff>
    </xdr:from>
    <xdr:to>
      <xdr:col>45</xdr:col>
      <xdr:colOff>177800</xdr:colOff>
      <xdr:row>60</xdr:row>
      <xdr:rowOff>143691</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41926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39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143691</xdr:rowOff>
    </xdr:from>
    <xdr:to>
      <xdr:col>41</xdr:col>
      <xdr:colOff>50800</xdr:colOff>
      <xdr:row>60</xdr:row>
      <xdr:rowOff>155122</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flipV="1">
          <a:off x="6972300" y="10430691"/>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9270</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63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72951</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53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125203</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58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138265</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5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16708</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28139</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14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39568</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155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124477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840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67311</xdr:rowOff>
    </xdr:from>
    <xdr:to>
      <xdr:col>15</xdr:col>
      <xdr:colOff>101600</xdr:colOff>
      <xdr:row>81</xdr:row>
      <xdr:rowOff>168911</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69214</xdr:rowOff>
    </xdr:from>
    <xdr:to>
      <xdr:col>6</xdr:col>
      <xdr:colOff>38100</xdr:colOff>
      <xdr:row>81</xdr:row>
      <xdr:rowOff>170814</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92075</xdr:rowOff>
    </xdr:from>
    <xdr:to>
      <xdr:col>24</xdr:col>
      <xdr:colOff>114300</xdr:colOff>
      <xdr:row>85</xdr:row>
      <xdr:rowOff>22225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70502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47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61595</xdr:rowOff>
    </xdr:from>
    <xdr:to>
      <xdr:col>20</xdr:col>
      <xdr:colOff>38100</xdr:colOff>
      <xdr:row>84</xdr:row>
      <xdr:rowOff>163195</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112395</xdr:rowOff>
    </xdr:from>
    <xdr:to>
      <xdr:col>24</xdr:col>
      <xdr:colOff>63500</xdr:colOff>
      <xdr:row>84</xdr:row>
      <xdr:rowOff>142875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5141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19686</xdr:rowOff>
    </xdr:from>
    <xdr:to>
      <xdr:col>15</xdr:col>
      <xdr:colOff>101600</xdr:colOff>
      <xdr:row>84</xdr:row>
      <xdr:rowOff>121286</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42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70486</xdr:rowOff>
    </xdr:from>
    <xdr:to>
      <xdr:col>19</xdr:col>
      <xdr:colOff>177800</xdr:colOff>
      <xdr:row>84</xdr:row>
      <xdr:rowOff>112395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4722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21589</xdr:rowOff>
    </xdr:from>
    <xdr:to>
      <xdr:col>10</xdr:col>
      <xdr:colOff>165100</xdr:colOff>
      <xdr:row>84</xdr:row>
      <xdr:rowOff>123189</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70486</xdr:rowOff>
    </xdr:from>
    <xdr:to>
      <xdr:col>15</xdr:col>
      <xdr:colOff>50800</xdr:colOff>
      <xdr:row>84</xdr:row>
      <xdr:rowOff>72389</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2019300" y="144722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151130</xdr:rowOff>
    </xdr:from>
    <xdr:to>
      <xdr:col>6</xdr:col>
      <xdr:colOff>38100</xdr:colOff>
      <xdr:row>84</xdr:row>
      <xdr:rowOff>81280</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30480</xdr:rowOff>
    </xdr:from>
    <xdr:to>
      <xdr:col>10</xdr:col>
      <xdr:colOff>114300</xdr:colOff>
      <xdr:row>84</xdr:row>
      <xdr:rowOff>72389</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1130300" y="144322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42563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13988</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42563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15891</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154322</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55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112413</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451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114316</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72407</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19975</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250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132624</xdr:rowOff>
    </xdr:from>
    <xdr:to>
      <xdr:col>46</xdr:col>
      <xdr:colOff>38100</xdr:colOff>
      <xdr:row>84</xdr:row>
      <xdr:rowOff>62774</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145687</xdr:rowOff>
    </xdr:from>
    <xdr:to>
      <xdr:col>41</xdr:col>
      <xdr:colOff>101600</xdr:colOff>
      <xdr:row>84</xdr:row>
      <xdr:rowOff>75837</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145687</xdr:rowOff>
    </xdr:from>
    <xdr:to>
      <xdr:col>36</xdr:col>
      <xdr:colOff>165100</xdr:colOff>
      <xdr:row>84</xdr:row>
      <xdr:rowOff>75837</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155484</xdr:rowOff>
    </xdr:from>
    <xdr:to>
      <xdr:col>55</xdr:col>
      <xdr:colOff>50800</xdr:colOff>
      <xdr:row>86</xdr:row>
      <xdr:rowOff>85634</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70411</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4643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16692</xdr:rowOff>
    </xdr:from>
    <xdr:to>
      <xdr:col>50</xdr:col>
      <xdr:colOff>165100</xdr:colOff>
      <xdr:row>86</xdr:row>
      <xdr:rowOff>118292</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34834</xdr:rowOff>
    </xdr:from>
    <xdr:to>
      <xdr:col>55</xdr:col>
      <xdr:colOff>0</xdr:colOff>
      <xdr:row>86</xdr:row>
      <xdr:rowOff>67492</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9639300" y="147795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19957</xdr:rowOff>
    </xdr:from>
    <xdr:to>
      <xdr:col>46</xdr:col>
      <xdr:colOff>38100</xdr:colOff>
      <xdr:row>86</xdr:row>
      <xdr:rowOff>121557</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476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67492</xdr:rowOff>
    </xdr:from>
    <xdr:to>
      <xdr:col>50</xdr:col>
      <xdr:colOff>114300</xdr:colOff>
      <xdr:row>86</xdr:row>
      <xdr:rowOff>70757</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8750300" y="148121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135889</xdr:rowOff>
    </xdr:from>
    <xdr:to>
      <xdr:col>41</xdr:col>
      <xdr:colOff>101600</xdr:colOff>
      <xdr:row>86</xdr:row>
      <xdr:rowOff>66039</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15239</xdr:rowOff>
    </xdr:from>
    <xdr:to>
      <xdr:col>45</xdr:col>
      <xdr:colOff>177800</xdr:colOff>
      <xdr:row>86</xdr:row>
      <xdr:rowOff>70757</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a:off x="7861300" y="14759939"/>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139156</xdr:rowOff>
    </xdr:from>
    <xdr:to>
      <xdr:col>36</xdr:col>
      <xdr:colOff>165100</xdr:colOff>
      <xdr:row>86</xdr:row>
      <xdr:rowOff>69306</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471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15239</xdr:rowOff>
    </xdr:from>
    <xdr:to>
      <xdr:col>41</xdr:col>
      <xdr:colOff>50800</xdr:colOff>
      <xdr:row>86</xdr:row>
      <xdr:rowOff>18506</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flipV="1">
          <a:off x="6972300" y="14759939"/>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131553</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19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79301</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13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92364</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92364</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109419</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485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112684</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57166</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60433</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480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2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2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200-00009B010000}"/>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200-00009D010000}"/>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46627</xdr:rowOff>
    </xdr:from>
    <xdr:to>
      <xdr:col>15</xdr:col>
      <xdr:colOff>101600</xdr:colOff>
      <xdr:row>104</xdr:row>
      <xdr:rowOff>148227</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857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31931</xdr:rowOff>
    </xdr:from>
    <xdr:to>
      <xdr:col>10</xdr:col>
      <xdr:colOff>165100</xdr:colOff>
      <xdr:row>104</xdr:row>
      <xdr:rowOff>133531</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68500" y="1786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10705</xdr:rowOff>
    </xdr:from>
    <xdr:to>
      <xdr:col>6</xdr:col>
      <xdr:colOff>38100</xdr:colOff>
      <xdr:row>104</xdr:row>
      <xdr:rowOff>112305</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079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95613</xdr:rowOff>
    </xdr:from>
    <xdr:to>
      <xdr:col>24</xdr:col>
      <xdr:colOff>114300</xdr:colOff>
      <xdr:row>109</xdr:row>
      <xdr:rowOff>25763</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45847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10540</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200-0000A9010000}"/>
            </a:ext>
          </a:extLst>
        </xdr:cNvPr>
        <xdr:cNvSpPr txBox="1"/>
      </xdr:nvSpPr>
      <xdr:spPr>
        <a:xfrm>
          <a:off x="4673600" y="18527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72752</xdr:rowOff>
    </xdr:from>
    <xdr:to>
      <xdr:col>20</xdr:col>
      <xdr:colOff>38100</xdr:colOff>
      <xdr:row>109</xdr:row>
      <xdr:rowOff>2902</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3746500" y="1858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123552</xdr:rowOff>
    </xdr:from>
    <xdr:to>
      <xdr:col>24</xdr:col>
      <xdr:colOff>63500</xdr:colOff>
      <xdr:row>108</xdr:row>
      <xdr:rowOff>146413</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3797300" y="18640152"/>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64588</xdr:rowOff>
    </xdr:from>
    <xdr:to>
      <xdr:col>15</xdr:col>
      <xdr:colOff>101600</xdr:colOff>
      <xdr:row>108</xdr:row>
      <xdr:rowOff>166188</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857500" y="1858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115388</xdr:rowOff>
    </xdr:from>
    <xdr:to>
      <xdr:col>19</xdr:col>
      <xdr:colOff>177800</xdr:colOff>
      <xdr:row>108</xdr:row>
      <xdr:rowOff>123552</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908300" y="1863198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56424</xdr:rowOff>
    </xdr:from>
    <xdr:to>
      <xdr:col>10</xdr:col>
      <xdr:colOff>165100</xdr:colOff>
      <xdr:row>108</xdr:row>
      <xdr:rowOff>158024</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68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107224</xdr:rowOff>
    </xdr:from>
    <xdr:to>
      <xdr:col>15</xdr:col>
      <xdr:colOff>50800</xdr:colOff>
      <xdr:row>108</xdr:row>
      <xdr:rowOff>115388</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019300" y="1862382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48261</xdr:rowOff>
    </xdr:from>
    <xdr:to>
      <xdr:col>6</xdr:col>
      <xdr:colOff>38100</xdr:colOff>
      <xdr:row>108</xdr:row>
      <xdr:rowOff>149861</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079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99061</xdr:rowOff>
    </xdr:from>
    <xdr:to>
      <xdr:col>10</xdr:col>
      <xdr:colOff>114300</xdr:colOff>
      <xdr:row>108</xdr:row>
      <xdr:rowOff>107224</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30300" y="186156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164754</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150058</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63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128832</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616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165479</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200-0000B6010000}"/>
            </a:ext>
          </a:extLst>
        </xdr:cNvPr>
        <xdr:cNvSpPr txBox="1"/>
      </xdr:nvSpPr>
      <xdr:spPr>
        <a:xfrm>
          <a:off x="3582044" y="18682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157315</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200-0000B7010000}"/>
            </a:ext>
          </a:extLst>
        </xdr:cNvPr>
        <xdr:cNvSpPr txBox="1"/>
      </xdr:nvSpPr>
      <xdr:spPr>
        <a:xfrm>
          <a:off x="2705744" y="1867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149151</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200-0000B8010000}"/>
            </a:ext>
          </a:extLst>
        </xdr:cNvPr>
        <xdr:cNvSpPr txBox="1"/>
      </xdr:nvSpPr>
      <xdr:spPr>
        <a:xfrm>
          <a:off x="1816744" y="186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140988</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200-0000B9010000}"/>
            </a:ext>
          </a:extLst>
        </xdr:cNvPr>
        <xdr:cNvSpPr txBox="1"/>
      </xdr:nvSpPr>
      <xdr:spPr>
        <a:xfrm>
          <a:off x="927744" y="1865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2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200-0000D2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200-0000D4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82566</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200-0000D6010000}"/>
            </a:ext>
          </a:extLst>
        </xdr:cNvPr>
        <xdr:cNvSpPr txBox="1"/>
      </xdr:nvSpPr>
      <xdr:spPr>
        <a:xfrm>
          <a:off x="10515600" y="1808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90170</xdr:rowOff>
    </xdr:from>
    <xdr:to>
      <xdr:col>46</xdr:col>
      <xdr:colOff>38100</xdr:colOff>
      <xdr:row>107</xdr:row>
      <xdr:rowOff>20320</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8699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113030</xdr:rowOff>
    </xdr:from>
    <xdr:to>
      <xdr:col>36</xdr:col>
      <xdr:colOff>165100</xdr:colOff>
      <xdr:row>107</xdr:row>
      <xdr:rowOff>43180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6921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04267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139082</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200-0000E2010000}"/>
            </a:ext>
          </a:extLst>
        </xdr:cNvPr>
        <xdr:cNvSpPr txBox="1"/>
      </xdr:nvSpPr>
      <xdr:spPr>
        <a:xfrm>
          <a:off x="10515600"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120650</xdr:rowOff>
    </xdr:from>
    <xdr:to>
      <xdr:col>50</xdr:col>
      <xdr:colOff>165100</xdr:colOff>
      <xdr:row>107</xdr:row>
      <xdr:rowOff>50800</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588500" y="1829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0</xdr:rowOff>
    </xdr:from>
    <xdr:to>
      <xdr:col>55</xdr:col>
      <xdr:colOff>0</xdr:colOff>
      <xdr:row>107</xdr:row>
      <xdr:rowOff>40005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9639300" y="1834515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126364</xdr:rowOff>
    </xdr:from>
    <xdr:to>
      <xdr:col>46</xdr:col>
      <xdr:colOff>38100</xdr:colOff>
      <xdr:row>107</xdr:row>
      <xdr:rowOff>56514</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99500" y="1830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0</xdr:rowOff>
    </xdr:from>
    <xdr:to>
      <xdr:col>50</xdr:col>
      <xdr:colOff>114300</xdr:colOff>
      <xdr:row>107</xdr:row>
      <xdr:rowOff>5714</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8750300" y="183451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130175</xdr:rowOff>
    </xdr:from>
    <xdr:to>
      <xdr:col>41</xdr:col>
      <xdr:colOff>101600</xdr:colOff>
      <xdr:row>107</xdr:row>
      <xdr:rowOff>60325</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10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5714</xdr:rowOff>
    </xdr:from>
    <xdr:to>
      <xdr:col>45</xdr:col>
      <xdr:colOff>177800</xdr:colOff>
      <xdr:row>107</xdr:row>
      <xdr:rowOff>9525</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7861300" y="1835086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135889</xdr:rowOff>
    </xdr:from>
    <xdr:to>
      <xdr:col>36</xdr:col>
      <xdr:colOff>165100</xdr:colOff>
      <xdr:row>107</xdr:row>
      <xdr:rowOff>66039</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6921500" y="183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9525</xdr:rowOff>
    </xdr:from>
    <xdr:to>
      <xdr:col>41</xdr:col>
      <xdr:colOff>50800</xdr:colOff>
      <xdr:row>107</xdr:row>
      <xdr:rowOff>15239</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flipV="1">
          <a:off x="6972300" y="18354675"/>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13988</xdr:rowOff>
    </xdr:from>
    <xdr:ext cx="469744" cy="259045"/>
    <xdr:sp macro="" textlink="">
      <xdr:nvSpPr>
        <xdr:cNvPr id="491" name="n_1aveValue【市民会館】&#10;一人当たり面積">
          <a:extLst>
            <a:ext uri="{FF2B5EF4-FFF2-40B4-BE49-F238E27FC236}">
              <a16:creationId xmlns:a16="http://schemas.microsoft.com/office/drawing/2014/main" id="{00000000-0008-0000-0200-0000EB010000}"/>
            </a:ext>
          </a:extLst>
        </xdr:cNvPr>
        <xdr:cNvSpPr txBox="1"/>
      </xdr:nvSpPr>
      <xdr:spPr>
        <a:xfrm>
          <a:off x="9391727" y="18016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36847</xdr:rowOff>
    </xdr:from>
    <xdr:ext cx="469744" cy="259045"/>
    <xdr:sp macro="" textlink="">
      <xdr:nvSpPr>
        <xdr:cNvPr id="492" name="n_2aveValue【市民会館】&#10;一人当たり面積">
          <a:extLst>
            <a:ext uri="{FF2B5EF4-FFF2-40B4-BE49-F238E27FC236}">
              <a16:creationId xmlns:a16="http://schemas.microsoft.com/office/drawing/2014/main" id="{00000000-0008-0000-0200-0000EC010000}"/>
            </a:ext>
          </a:extLst>
        </xdr:cNvPr>
        <xdr:cNvSpPr txBox="1"/>
      </xdr:nvSpPr>
      <xdr:spPr>
        <a:xfrm>
          <a:off x="8515427" y="1803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50182</xdr:rowOff>
    </xdr:from>
    <xdr:ext cx="469744" cy="259045"/>
    <xdr:sp macro="" textlink="">
      <xdr:nvSpPr>
        <xdr:cNvPr id="493" name="n_3aveValue【市民会館】&#10;一人当たり面積">
          <a:extLst>
            <a:ext uri="{FF2B5EF4-FFF2-40B4-BE49-F238E27FC236}">
              <a16:creationId xmlns:a16="http://schemas.microsoft.com/office/drawing/2014/main" id="{00000000-0008-0000-0200-0000ED010000}"/>
            </a:ext>
          </a:extLst>
        </xdr:cNvPr>
        <xdr:cNvSpPr txBox="1"/>
      </xdr:nvSpPr>
      <xdr:spPr>
        <a:xfrm>
          <a:off x="76264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59707</xdr:rowOff>
    </xdr:from>
    <xdr:ext cx="469744" cy="259045"/>
    <xdr:sp macro="" textlink="">
      <xdr:nvSpPr>
        <xdr:cNvPr id="494" name="n_4aveValue【市民会館】&#10;一人当たり面積">
          <a:extLst>
            <a:ext uri="{FF2B5EF4-FFF2-40B4-BE49-F238E27FC236}">
              <a16:creationId xmlns:a16="http://schemas.microsoft.com/office/drawing/2014/main" id="{00000000-0008-0000-0200-0000EE010000}"/>
            </a:ext>
          </a:extLst>
        </xdr:cNvPr>
        <xdr:cNvSpPr txBox="1"/>
      </xdr:nvSpPr>
      <xdr:spPr>
        <a:xfrm>
          <a:off x="6737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41927</xdr:rowOff>
    </xdr:from>
    <xdr:ext cx="469744" cy="259045"/>
    <xdr:sp macro="" textlink="">
      <xdr:nvSpPr>
        <xdr:cNvPr id="495" name="n_1mainValue【市民会館】&#10;一人当たり面積">
          <a:extLst>
            <a:ext uri="{FF2B5EF4-FFF2-40B4-BE49-F238E27FC236}">
              <a16:creationId xmlns:a16="http://schemas.microsoft.com/office/drawing/2014/main" id="{00000000-0008-0000-0200-0000EF010000}"/>
            </a:ext>
          </a:extLst>
        </xdr:cNvPr>
        <xdr:cNvSpPr txBox="1"/>
      </xdr:nvSpPr>
      <xdr:spPr>
        <a:xfrm>
          <a:off x="9391727" y="1838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47641</xdr:rowOff>
    </xdr:from>
    <xdr:ext cx="469744" cy="259045"/>
    <xdr:sp macro="" textlink="">
      <xdr:nvSpPr>
        <xdr:cNvPr id="496" name="n_2mainValue【市民会館】&#10;一人当たり面積">
          <a:extLst>
            <a:ext uri="{FF2B5EF4-FFF2-40B4-BE49-F238E27FC236}">
              <a16:creationId xmlns:a16="http://schemas.microsoft.com/office/drawing/2014/main" id="{00000000-0008-0000-0200-0000F0010000}"/>
            </a:ext>
          </a:extLst>
        </xdr:cNvPr>
        <xdr:cNvSpPr txBox="1"/>
      </xdr:nvSpPr>
      <xdr:spPr>
        <a:xfrm>
          <a:off x="8515427" y="18392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51452</xdr:rowOff>
    </xdr:from>
    <xdr:ext cx="469744" cy="259045"/>
    <xdr:sp macro="" textlink="">
      <xdr:nvSpPr>
        <xdr:cNvPr id="497" name="n_3mainValue【市民会館】&#10;一人当たり面積">
          <a:extLst>
            <a:ext uri="{FF2B5EF4-FFF2-40B4-BE49-F238E27FC236}">
              <a16:creationId xmlns:a16="http://schemas.microsoft.com/office/drawing/2014/main" id="{00000000-0008-0000-0200-0000F1010000}"/>
            </a:ext>
          </a:extLst>
        </xdr:cNvPr>
        <xdr:cNvSpPr txBox="1"/>
      </xdr:nvSpPr>
      <xdr:spPr>
        <a:xfrm>
          <a:off x="7626427" y="1839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57166</xdr:rowOff>
    </xdr:from>
    <xdr:ext cx="469744" cy="259045"/>
    <xdr:sp macro="" textlink="">
      <xdr:nvSpPr>
        <xdr:cNvPr id="498" name="n_4mainValue【市民会館】&#10;一人当たり面積">
          <a:extLst>
            <a:ext uri="{FF2B5EF4-FFF2-40B4-BE49-F238E27FC236}">
              <a16:creationId xmlns:a16="http://schemas.microsoft.com/office/drawing/2014/main" id="{00000000-0008-0000-0200-0000F2010000}"/>
            </a:ext>
          </a:extLst>
        </xdr:cNvPr>
        <xdr:cNvSpPr txBox="1"/>
      </xdr:nvSpPr>
      <xdr:spPr>
        <a:xfrm>
          <a:off x="6737427" y="1840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13352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528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38735</xdr:rowOff>
    </xdr:from>
    <xdr:to>
      <xdr:col>67</xdr:col>
      <xdr:colOff>101600</xdr:colOff>
      <xdr:row>37</xdr:row>
      <xdr:rowOff>140335</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93980</xdr:rowOff>
    </xdr:from>
    <xdr:to>
      <xdr:col>85</xdr:col>
      <xdr:colOff>177800</xdr:colOff>
      <xdr:row>38</xdr:row>
      <xdr:rowOff>24130</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116857</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628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46355</xdr:rowOff>
    </xdr:from>
    <xdr:to>
      <xdr:col>81</xdr:col>
      <xdr:colOff>101600</xdr:colOff>
      <xdr:row>37</xdr:row>
      <xdr:rowOff>147955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97155</xdr:rowOff>
    </xdr:from>
    <xdr:to>
      <xdr:col>85</xdr:col>
      <xdr:colOff>127000</xdr:colOff>
      <xdr:row>37</xdr:row>
      <xdr:rowOff>144780</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644080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164465</xdr:rowOff>
    </xdr:from>
    <xdr:to>
      <xdr:col>76</xdr:col>
      <xdr:colOff>165100</xdr:colOff>
      <xdr:row>37</xdr:row>
      <xdr:rowOff>94615</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43815</xdr:rowOff>
    </xdr:from>
    <xdr:to>
      <xdr:col>81</xdr:col>
      <xdr:colOff>50800</xdr:colOff>
      <xdr:row>37</xdr:row>
      <xdr:rowOff>97155</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4592300" y="63874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628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165735</xdr:rowOff>
    </xdr:from>
    <xdr:to>
      <xdr:col>76</xdr:col>
      <xdr:colOff>114300</xdr:colOff>
      <xdr:row>37</xdr:row>
      <xdr:rowOff>43815</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633793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59690</xdr:rowOff>
    </xdr:from>
    <xdr:to>
      <xdr:col>67</xdr:col>
      <xdr:colOff>101600</xdr:colOff>
      <xdr:row>36</xdr:row>
      <xdr:rowOff>161290</xdr:rowOff>
    </xdr:to>
    <xdr:sp macro="" textlink="">
      <xdr:nvSpPr>
        <xdr:cNvPr id="547" name="楕円 546">
          <a:extLst>
            <a:ext uri="{FF2B5EF4-FFF2-40B4-BE49-F238E27FC236}">
              <a16:creationId xmlns:a16="http://schemas.microsoft.com/office/drawing/2014/main" id="{00000000-0008-0000-0200-000023020000}"/>
            </a:ext>
          </a:extLst>
        </xdr:cNvPr>
        <xdr:cNvSpPr/>
      </xdr:nvSpPr>
      <xdr:spPr>
        <a:xfrm>
          <a:off x="12763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110490</xdr:rowOff>
    </xdr:from>
    <xdr:to>
      <xdr:col>71</xdr:col>
      <xdr:colOff>177800</xdr:colOff>
      <xdr:row>36</xdr:row>
      <xdr:rowOff>165735</xdr:rowOff>
    </xdr:to>
    <xdr:cxnSp macro="">
      <xdr:nvCxnSpPr>
        <xdr:cNvPr id="548" name="直線コネクタ 547">
          <a:extLst>
            <a:ext uri="{FF2B5EF4-FFF2-40B4-BE49-F238E27FC236}">
              <a16:creationId xmlns:a16="http://schemas.microsoft.com/office/drawing/2014/main" id="{00000000-0008-0000-0200-000024020000}"/>
            </a:ext>
          </a:extLst>
        </xdr:cNvPr>
        <xdr:cNvCxnSpPr/>
      </xdr:nvCxnSpPr>
      <xdr:spPr>
        <a:xfrm>
          <a:off x="12814300" y="6282690"/>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78122</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144797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144797</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131462</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164482</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52660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111142</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200-00002A020000}"/>
            </a:ext>
          </a:extLst>
        </xdr:cNvPr>
        <xdr:cNvSpPr txBox="1"/>
      </xdr:nvSpPr>
      <xdr:spPr>
        <a:xfrm>
          <a:off x="14389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200-00002B020000}"/>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6367</xdr:rowOff>
    </xdr:from>
    <xdr:ext cx="405111" cy="259045"/>
    <xdr:sp macro="" textlink="">
      <xdr:nvSpPr>
        <xdr:cNvPr id="556" name="n_4mainValue【一般廃棄物処理施設】&#10;有形固定資産減価償却率">
          <a:extLst>
            <a:ext uri="{FF2B5EF4-FFF2-40B4-BE49-F238E27FC236}">
              <a16:creationId xmlns:a16="http://schemas.microsoft.com/office/drawing/2014/main" id="{00000000-0008-0000-0200-00002C020000}"/>
            </a:ext>
          </a:extLst>
        </xdr:cNvPr>
        <xdr:cNvSpPr txBox="1"/>
      </xdr:nvSpPr>
      <xdr:spPr>
        <a:xfrm>
          <a:off x="126117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a:extLst>
            <a:ext uri="{FF2B5EF4-FFF2-40B4-BE49-F238E27FC236}">
              <a16:creationId xmlns:a16="http://schemas.microsoft.com/office/drawing/2014/main" id="{00000000-0008-0000-0200-000032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a:extLst>
            <a:ext uri="{FF2B5EF4-FFF2-40B4-BE49-F238E27FC236}">
              <a16:creationId xmlns:a16="http://schemas.microsoft.com/office/drawing/2014/main" id="{00000000-0008-0000-0200-000033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a:extLst>
            <a:ext uri="{FF2B5EF4-FFF2-40B4-BE49-F238E27FC236}">
              <a16:creationId xmlns:a16="http://schemas.microsoft.com/office/drawing/2014/main" id="{00000000-0008-0000-0200-000034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a:extLst>
            <a:ext uri="{FF2B5EF4-FFF2-40B4-BE49-F238E27FC236}">
              <a16:creationId xmlns:a16="http://schemas.microsoft.com/office/drawing/2014/main" id="{00000000-0008-0000-0200-00003B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72" name="テキスト ボックス 571">
          <a:extLst>
            <a:ext uri="{FF2B5EF4-FFF2-40B4-BE49-F238E27FC236}">
              <a16:creationId xmlns:a16="http://schemas.microsoft.com/office/drawing/2014/main" id="{00000000-0008-0000-0200-00003C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4" name="テキスト ボックス 573">
          <a:extLst>
            <a:ext uri="{FF2B5EF4-FFF2-40B4-BE49-F238E27FC236}">
              <a16:creationId xmlns:a16="http://schemas.microsoft.com/office/drawing/2014/main" id="{00000000-0008-0000-0200-00003E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a:extLst>
            <a:ext uri="{FF2B5EF4-FFF2-40B4-BE49-F238E27FC236}">
              <a16:creationId xmlns:a16="http://schemas.microsoft.com/office/drawing/2014/main" id="{00000000-0008-0000-0200-000045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82" name="直線コネクタ 581">
          <a:extLst>
            <a:ext uri="{FF2B5EF4-FFF2-40B4-BE49-F238E27FC236}">
              <a16:creationId xmlns:a16="http://schemas.microsoft.com/office/drawing/2014/main" id="{00000000-0008-0000-0200-000046020000}"/>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3" name="【一般廃棄物処理施設】&#10;一人当たり有形固定資産（償却資産）額最小値テキスト">
          <a:extLst>
            <a:ext uri="{FF2B5EF4-FFF2-40B4-BE49-F238E27FC236}">
              <a16:creationId xmlns:a16="http://schemas.microsoft.com/office/drawing/2014/main" id="{00000000-0008-0000-0200-000047020000}"/>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5" name="【一般廃棄物処理施設】&#10;一人当たり有形固定資産（償却資産）額最大値テキスト">
          <a:extLst>
            <a:ext uri="{FF2B5EF4-FFF2-40B4-BE49-F238E27FC236}">
              <a16:creationId xmlns:a16="http://schemas.microsoft.com/office/drawing/2014/main" id="{00000000-0008-0000-0200-000049020000}"/>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3526</xdr:rowOff>
    </xdr:from>
    <xdr:ext cx="599010" cy="259045"/>
    <xdr:sp macro="" textlink="">
      <xdr:nvSpPr>
        <xdr:cNvPr id="587" name="【一般廃棄物処理施設】&#10;一人当たり有形固定資産（償却資産）額平均値テキスト">
          <a:extLst>
            <a:ext uri="{FF2B5EF4-FFF2-40B4-BE49-F238E27FC236}">
              <a16:creationId xmlns:a16="http://schemas.microsoft.com/office/drawing/2014/main" id="{00000000-0008-0000-0200-00004B020000}"/>
            </a:ext>
          </a:extLst>
        </xdr:cNvPr>
        <xdr:cNvSpPr txBox="1"/>
      </xdr:nvSpPr>
      <xdr:spPr>
        <a:xfrm>
          <a:off x="22199600" y="6861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9930</xdr:rowOff>
    </xdr:from>
    <xdr:to>
      <xdr:col>107</xdr:col>
      <xdr:colOff>101600</xdr:colOff>
      <xdr:row>40</xdr:row>
      <xdr:rowOff>111530</xdr:rowOff>
    </xdr:to>
    <xdr:sp macro="" textlink="">
      <xdr:nvSpPr>
        <xdr:cNvPr id="590" name="フローチャート: 判断 589">
          <a:extLst>
            <a:ext uri="{FF2B5EF4-FFF2-40B4-BE49-F238E27FC236}">
              <a16:creationId xmlns:a16="http://schemas.microsoft.com/office/drawing/2014/main" id="{00000000-0008-0000-0200-00004E020000}"/>
            </a:ext>
          </a:extLst>
        </xdr:cNvPr>
        <xdr:cNvSpPr/>
      </xdr:nvSpPr>
      <xdr:spPr>
        <a:xfrm>
          <a:off x="20383500" y="686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19522</xdr:rowOff>
    </xdr:from>
    <xdr:to>
      <xdr:col>102</xdr:col>
      <xdr:colOff>165100</xdr:colOff>
      <xdr:row>40</xdr:row>
      <xdr:rowOff>121122</xdr:rowOff>
    </xdr:to>
    <xdr:sp macro="" textlink="">
      <xdr:nvSpPr>
        <xdr:cNvPr id="591" name="フローチャート: 判断 590">
          <a:extLst>
            <a:ext uri="{FF2B5EF4-FFF2-40B4-BE49-F238E27FC236}">
              <a16:creationId xmlns:a16="http://schemas.microsoft.com/office/drawing/2014/main" id="{00000000-0008-0000-0200-00004F020000}"/>
            </a:ext>
          </a:extLst>
        </xdr:cNvPr>
        <xdr:cNvSpPr/>
      </xdr:nvSpPr>
      <xdr:spPr>
        <a:xfrm>
          <a:off x="19494500" y="687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31762</xdr:rowOff>
    </xdr:from>
    <xdr:to>
      <xdr:col>98</xdr:col>
      <xdr:colOff>38100</xdr:colOff>
      <xdr:row>40</xdr:row>
      <xdr:rowOff>133362</xdr:rowOff>
    </xdr:to>
    <xdr:sp macro="" textlink="">
      <xdr:nvSpPr>
        <xdr:cNvPr id="592" name="フローチャート: 判断 591">
          <a:extLst>
            <a:ext uri="{FF2B5EF4-FFF2-40B4-BE49-F238E27FC236}">
              <a16:creationId xmlns:a16="http://schemas.microsoft.com/office/drawing/2014/main" id="{00000000-0008-0000-0200-000050020000}"/>
            </a:ext>
          </a:extLst>
        </xdr:cNvPr>
        <xdr:cNvSpPr/>
      </xdr:nvSpPr>
      <xdr:spPr>
        <a:xfrm>
          <a:off x="18605500" y="68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a:extLst>
            <a:ext uri="{FF2B5EF4-FFF2-40B4-BE49-F238E27FC236}">
              <a16:creationId xmlns:a16="http://schemas.microsoft.com/office/drawing/2014/main" id="{00000000-0008-0000-0200-000053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a:extLst>
            <a:ext uri="{FF2B5EF4-FFF2-40B4-BE49-F238E27FC236}">
              <a16:creationId xmlns:a16="http://schemas.microsoft.com/office/drawing/2014/main" id="{00000000-0008-0000-0200-000055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18888</xdr:rowOff>
    </xdr:from>
    <xdr:to>
      <xdr:col>116</xdr:col>
      <xdr:colOff>114300</xdr:colOff>
      <xdr:row>37</xdr:row>
      <xdr:rowOff>120488</xdr:rowOff>
    </xdr:to>
    <xdr:sp macro="" textlink="">
      <xdr:nvSpPr>
        <xdr:cNvPr id="598" name="楕円 597">
          <a:extLst>
            <a:ext uri="{FF2B5EF4-FFF2-40B4-BE49-F238E27FC236}">
              <a16:creationId xmlns:a16="http://schemas.microsoft.com/office/drawing/2014/main" id="{00000000-0008-0000-0200-000056020000}"/>
            </a:ext>
          </a:extLst>
        </xdr:cNvPr>
        <xdr:cNvSpPr/>
      </xdr:nvSpPr>
      <xdr:spPr>
        <a:xfrm>
          <a:off x="22110700" y="636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41765</xdr:rowOff>
    </xdr:from>
    <xdr:ext cx="599010" cy="259045"/>
    <xdr:sp macro="" textlink="">
      <xdr:nvSpPr>
        <xdr:cNvPr id="599" name="【一般廃棄物処理施設】&#10;一人当たり有形固定資産（償却資産）額該当値テキスト">
          <a:extLst>
            <a:ext uri="{FF2B5EF4-FFF2-40B4-BE49-F238E27FC236}">
              <a16:creationId xmlns:a16="http://schemas.microsoft.com/office/drawing/2014/main" id="{00000000-0008-0000-0200-000057020000}"/>
            </a:ext>
          </a:extLst>
        </xdr:cNvPr>
        <xdr:cNvSpPr txBox="1"/>
      </xdr:nvSpPr>
      <xdr:spPr>
        <a:xfrm>
          <a:off x="22199600" y="621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31331</xdr:rowOff>
    </xdr:from>
    <xdr:to>
      <xdr:col>112</xdr:col>
      <xdr:colOff>38100</xdr:colOff>
      <xdr:row>37</xdr:row>
      <xdr:rowOff>132931</xdr:rowOff>
    </xdr:to>
    <xdr:sp macro="" textlink="">
      <xdr:nvSpPr>
        <xdr:cNvPr id="600" name="楕円 599">
          <a:extLst>
            <a:ext uri="{FF2B5EF4-FFF2-40B4-BE49-F238E27FC236}">
              <a16:creationId xmlns:a16="http://schemas.microsoft.com/office/drawing/2014/main" id="{00000000-0008-0000-0200-000058020000}"/>
            </a:ext>
          </a:extLst>
        </xdr:cNvPr>
        <xdr:cNvSpPr/>
      </xdr:nvSpPr>
      <xdr:spPr>
        <a:xfrm>
          <a:off x="21272500" y="637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69688</xdr:rowOff>
    </xdr:from>
    <xdr:to>
      <xdr:col>116</xdr:col>
      <xdr:colOff>63500</xdr:colOff>
      <xdr:row>37</xdr:row>
      <xdr:rowOff>82131</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21323300" y="6413338"/>
          <a:ext cx="8382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45628</xdr:rowOff>
    </xdr:from>
    <xdr:to>
      <xdr:col>107</xdr:col>
      <xdr:colOff>101600</xdr:colOff>
      <xdr:row>37</xdr:row>
      <xdr:rowOff>147228</xdr:rowOff>
    </xdr:to>
    <xdr:sp macro="" textlink="">
      <xdr:nvSpPr>
        <xdr:cNvPr id="602" name="楕円 601">
          <a:extLst>
            <a:ext uri="{FF2B5EF4-FFF2-40B4-BE49-F238E27FC236}">
              <a16:creationId xmlns:a16="http://schemas.microsoft.com/office/drawing/2014/main" id="{00000000-0008-0000-0200-00005A020000}"/>
            </a:ext>
          </a:extLst>
        </xdr:cNvPr>
        <xdr:cNvSpPr/>
      </xdr:nvSpPr>
      <xdr:spPr>
        <a:xfrm>
          <a:off x="20383500" y="638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82131</xdr:rowOff>
    </xdr:from>
    <xdr:to>
      <xdr:col>111</xdr:col>
      <xdr:colOff>177800</xdr:colOff>
      <xdr:row>37</xdr:row>
      <xdr:rowOff>96428</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flipV="1">
          <a:off x="20434300" y="6425781"/>
          <a:ext cx="889000" cy="1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59269</xdr:rowOff>
    </xdr:from>
    <xdr:to>
      <xdr:col>102</xdr:col>
      <xdr:colOff>165100</xdr:colOff>
      <xdr:row>37</xdr:row>
      <xdr:rowOff>160869</xdr:rowOff>
    </xdr:to>
    <xdr:sp macro="" textlink="">
      <xdr:nvSpPr>
        <xdr:cNvPr id="604" name="楕円 603">
          <a:extLst>
            <a:ext uri="{FF2B5EF4-FFF2-40B4-BE49-F238E27FC236}">
              <a16:creationId xmlns:a16="http://schemas.microsoft.com/office/drawing/2014/main" id="{00000000-0008-0000-0200-00005C020000}"/>
            </a:ext>
          </a:extLst>
        </xdr:cNvPr>
        <xdr:cNvSpPr/>
      </xdr:nvSpPr>
      <xdr:spPr>
        <a:xfrm>
          <a:off x="19494500" y="640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96428</xdr:rowOff>
    </xdr:from>
    <xdr:to>
      <xdr:col>107</xdr:col>
      <xdr:colOff>50800</xdr:colOff>
      <xdr:row>37</xdr:row>
      <xdr:rowOff>110069</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flipV="1">
          <a:off x="19545300" y="6440078"/>
          <a:ext cx="889000" cy="13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72857</xdr:rowOff>
    </xdr:from>
    <xdr:to>
      <xdr:col>98</xdr:col>
      <xdr:colOff>38100</xdr:colOff>
      <xdr:row>38</xdr:row>
      <xdr:rowOff>3008</xdr:rowOff>
    </xdr:to>
    <xdr:sp macro="" textlink="">
      <xdr:nvSpPr>
        <xdr:cNvPr id="606" name="楕円 605">
          <a:extLst>
            <a:ext uri="{FF2B5EF4-FFF2-40B4-BE49-F238E27FC236}">
              <a16:creationId xmlns:a16="http://schemas.microsoft.com/office/drawing/2014/main" id="{00000000-0008-0000-0200-00005E020000}"/>
            </a:ext>
          </a:extLst>
        </xdr:cNvPr>
        <xdr:cNvSpPr/>
      </xdr:nvSpPr>
      <xdr:spPr>
        <a:xfrm>
          <a:off x="18605500" y="641650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110069</xdr:rowOff>
    </xdr:from>
    <xdr:to>
      <xdr:col>102</xdr:col>
      <xdr:colOff>114300</xdr:colOff>
      <xdr:row>37</xdr:row>
      <xdr:rowOff>123657</xdr:rowOff>
    </xdr:to>
    <xdr:cxnSp macro="">
      <xdr:nvCxnSpPr>
        <xdr:cNvPr id="607" name="直線コネクタ 606">
          <a:extLst>
            <a:ext uri="{FF2B5EF4-FFF2-40B4-BE49-F238E27FC236}">
              <a16:creationId xmlns:a16="http://schemas.microsoft.com/office/drawing/2014/main" id="{00000000-0008-0000-0200-00005F020000}"/>
            </a:ext>
          </a:extLst>
        </xdr:cNvPr>
        <xdr:cNvCxnSpPr/>
      </xdr:nvCxnSpPr>
      <xdr:spPr>
        <a:xfrm flipV="1">
          <a:off x="18656300" y="6453719"/>
          <a:ext cx="88900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128312</xdr:rowOff>
    </xdr:from>
    <xdr:ext cx="599010" cy="259045"/>
    <xdr:sp macro="" textlink="">
      <xdr:nvSpPr>
        <xdr:cNvPr id="608" name="n_1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10110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102657</xdr:rowOff>
    </xdr:from>
    <xdr:ext cx="599010" cy="259045"/>
    <xdr:sp macro="" textlink="">
      <xdr:nvSpPr>
        <xdr:cNvPr id="609" name="n_2ave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0134795" y="696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40</xdr:row>
      <xdr:rowOff>112249</xdr:rowOff>
    </xdr:from>
    <xdr:ext cx="599010" cy="259045"/>
    <xdr:sp macro="" textlink="">
      <xdr:nvSpPr>
        <xdr:cNvPr id="610" name="n_3ave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19245795" y="697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124489</xdr:rowOff>
    </xdr:from>
    <xdr:ext cx="599010" cy="259045"/>
    <xdr:sp macro="" textlink="">
      <xdr:nvSpPr>
        <xdr:cNvPr id="611" name="n_4ave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8356795" y="69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149458</xdr:rowOff>
    </xdr:from>
    <xdr:ext cx="599010" cy="259045"/>
    <xdr:sp macro="" textlink="">
      <xdr:nvSpPr>
        <xdr:cNvPr id="612" name="n_1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21011095" y="6150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163755</xdr:rowOff>
    </xdr:from>
    <xdr:ext cx="599010" cy="259045"/>
    <xdr:sp macro="" textlink="">
      <xdr:nvSpPr>
        <xdr:cNvPr id="613" name="n_2mainValue【一般廃棄物処理施設】&#10;一人当たり有形固定資産（償却資産）額">
          <a:extLst>
            <a:ext uri="{FF2B5EF4-FFF2-40B4-BE49-F238E27FC236}">
              <a16:creationId xmlns:a16="http://schemas.microsoft.com/office/drawing/2014/main" id="{00000000-0008-0000-0200-000065020000}"/>
            </a:ext>
          </a:extLst>
        </xdr:cNvPr>
        <xdr:cNvSpPr txBox="1"/>
      </xdr:nvSpPr>
      <xdr:spPr>
        <a:xfrm>
          <a:off x="20134795" y="616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5946</xdr:rowOff>
    </xdr:from>
    <xdr:ext cx="599010" cy="259045"/>
    <xdr:sp macro="" textlink="">
      <xdr:nvSpPr>
        <xdr:cNvPr id="614" name="n_3mainValue【一般廃棄物処理施設】&#10;一人当たり有形固定資産（償却資産）額">
          <a:extLst>
            <a:ext uri="{FF2B5EF4-FFF2-40B4-BE49-F238E27FC236}">
              <a16:creationId xmlns:a16="http://schemas.microsoft.com/office/drawing/2014/main" id="{00000000-0008-0000-0200-000066020000}"/>
            </a:ext>
          </a:extLst>
        </xdr:cNvPr>
        <xdr:cNvSpPr txBox="1"/>
      </xdr:nvSpPr>
      <xdr:spPr>
        <a:xfrm>
          <a:off x="19245795" y="617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36</xdr:row>
      <xdr:rowOff>19534</xdr:rowOff>
    </xdr:from>
    <xdr:ext cx="599010" cy="259045"/>
    <xdr:sp macro="" textlink="">
      <xdr:nvSpPr>
        <xdr:cNvPr id="615" name="n_4mainValue【一般廃棄物処理施設】&#10;一人当たり有形固定資産（償却資産）額">
          <a:extLst>
            <a:ext uri="{FF2B5EF4-FFF2-40B4-BE49-F238E27FC236}">
              <a16:creationId xmlns:a16="http://schemas.microsoft.com/office/drawing/2014/main" id="{00000000-0008-0000-0200-000067020000}"/>
            </a:ext>
          </a:extLst>
        </xdr:cNvPr>
        <xdr:cNvSpPr txBox="1"/>
      </xdr:nvSpPr>
      <xdr:spPr>
        <a:xfrm>
          <a:off x="18356795" y="619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32" name="テキスト ボックス 631">
          <a:extLst>
            <a:ext uri="{FF2B5EF4-FFF2-40B4-BE49-F238E27FC236}">
              <a16:creationId xmlns:a16="http://schemas.microsoft.com/office/drawing/2014/main" id="{00000000-0008-0000-0200-000078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40" name="【保健センター・保健所】&#10;有形固定資産減価償却率グラフ枠">
          <a:extLst>
            <a:ext uri="{FF2B5EF4-FFF2-40B4-BE49-F238E27FC236}">
              <a16:creationId xmlns:a16="http://schemas.microsoft.com/office/drawing/2014/main" id="{00000000-0008-0000-0200-000080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168184</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flipV="1">
          <a:off x="16318864" y="9470572"/>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561</xdr:rowOff>
    </xdr:from>
    <xdr:ext cx="405111" cy="259045"/>
    <xdr:sp macro="" textlink="">
      <xdr:nvSpPr>
        <xdr:cNvPr id="642" name="【保健センター・保健所】&#10;有形固定資産減価償却率最小値テキスト">
          <a:extLst>
            <a:ext uri="{FF2B5EF4-FFF2-40B4-BE49-F238E27FC236}">
              <a16:creationId xmlns:a16="http://schemas.microsoft.com/office/drawing/2014/main" id="{00000000-0008-0000-0200-000082020000}"/>
            </a:ext>
          </a:extLst>
        </xdr:cNvPr>
        <xdr:cNvSpPr txBox="1"/>
      </xdr:nvSpPr>
      <xdr:spPr>
        <a:xfrm>
          <a:off x="16357600" y="1097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168184</xdr:rowOff>
    </xdr:from>
    <xdr:to>
      <xdr:col>86</xdr:col>
      <xdr:colOff>25400</xdr:colOff>
      <xdr:row>63</xdr:row>
      <xdr:rowOff>168184</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6230600" y="1096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4" name="【保健センター・保健所】&#10;有形固定資産減価償却率最大値テキスト">
          <a:extLst>
            <a:ext uri="{FF2B5EF4-FFF2-40B4-BE49-F238E27FC236}">
              <a16:creationId xmlns:a16="http://schemas.microsoft.com/office/drawing/2014/main" id="{00000000-0008-0000-0200-000084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30860</xdr:rowOff>
    </xdr:from>
    <xdr:ext cx="405111" cy="259045"/>
    <xdr:sp macro="" textlink="">
      <xdr:nvSpPr>
        <xdr:cNvPr id="646" name="【保健センター・保健所】&#10;有形固定資産減価償却率平均値テキスト">
          <a:extLst>
            <a:ext uri="{FF2B5EF4-FFF2-40B4-BE49-F238E27FC236}">
              <a16:creationId xmlns:a16="http://schemas.microsoft.com/office/drawing/2014/main" id="{00000000-0008-0000-0200-000086020000}"/>
            </a:ext>
          </a:extLst>
        </xdr:cNvPr>
        <xdr:cNvSpPr txBox="1"/>
      </xdr:nvSpPr>
      <xdr:spPr>
        <a:xfrm>
          <a:off x="16357600" y="101464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7983</xdr:rowOff>
    </xdr:from>
    <xdr:to>
      <xdr:col>85</xdr:col>
      <xdr:colOff>177800</xdr:colOff>
      <xdr:row>60</xdr:row>
      <xdr:rowOff>109583</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62687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649" name="フローチャート: 判断 648">
          <a:extLst>
            <a:ext uri="{FF2B5EF4-FFF2-40B4-BE49-F238E27FC236}">
              <a16:creationId xmlns:a16="http://schemas.microsoft.com/office/drawing/2014/main" id="{00000000-0008-0000-0200-000089020000}"/>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81462</xdr:rowOff>
    </xdr:from>
    <xdr:to>
      <xdr:col>72</xdr:col>
      <xdr:colOff>38100</xdr:colOff>
      <xdr:row>60</xdr:row>
      <xdr:rowOff>11612</xdr:rowOff>
    </xdr:to>
    <xdr:sp macro="" textlink="">
      <xdr:nvSpPr>
        <xdr:cNvPr id="650" name="フローチャート: 判断 649">
          <a:extLst>
            <a:ext uri="{FF2B5EF4-FFF2-40B4-BE49-F238E27FC236}">
              <a16:creationId xmlns:a16="http://schemas.microsoft.com/office/drawing/2014/main" id="{00000000-0008-0000-0200-00008A020000}"/>
            </a:ext>
          </a:extLst>
        </xdr:cNvPr>
        <xdr:cNvSpPr/>
      </xdr:nvSpPr>
      <xdr:spPr>
        <a:xfrm>
          <a:off x="13652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68399</xdr:rowOff>
    </xdr:from>
    <xdr:to>
      <xdr:col>67</xdr:col>
      <xdr:colOff>101600</xdr:colOff>
      <xdr:row>59</xdr:row>
      <xdr:rowOff>169999</xdr:rowOff>
    </xdr:to>
    <xdr:sp macro="" textlink="">
      <xdr:nvSpPr>
        <xdr:cNvPr id="651" name="フローチャート: 判断 650">
          <a:extLst>
            <a:ext uri="{FF2B5EF4-FFF2-40B4-BE49-F238E27FC236}">
              <a16:creationId xmlns:a16="http://schemas.microsoft.com/office/drawing/2014/main" id="{00000000-0008-0000-0200-00008B020000}"/>
            </a:ext>
          </a:extLst>
        </xdr:cNvPr>
        <xdr:cNvSpPr/>
      </xdr:nvSpPr>
      <xdr:spPr>
        <a:xfrm>
          <a:off x="12763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114119</xdr:rowOff>
    </xdr:from>
    <xdr:to>
      <xdr:col>85</xdr:col>
      <xdr:colOff>177800</xdr:colOff>
      <xdr:row>61</xdr:row>
      <xdr:rowOff>44269</xdr:rowOff>
    </xdr:to>
    <xdr:sp macro="" textlink="">
      <xdr:nvSpPr>
        <xdr:cNvPr id="657" name="楕円 656">
          <a:extLst>
            <a:ext uri="{FF2B5EF4-FFF2-40B4-BE49-F238E27FC236}">
              <a16:creationId xmlns:a16="http://schemas.microsoft.com/office/drawing/2014/main" id="{00000000-0008-0000-0200-000091020000}"/>
            </a:ext>
          </a:extLst>
        </xdr:cNvPr>
        <xdr:cNvSpPr/>
      </xdr:nvSpPr>
      <xdr:spPr>
        <a:xfrm>
          <a:off x="16268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92546</xdr:rowOff>
    </xdr:from>
    <xdr:ext cx="405111" cy="259045"/>
    <xdr:sp macro="" textlink="">
      <xdr:nvSpPr>
        <xdr:cNvPr id="658" name="【保健センター・保健所】&#10;有形固定資産減価償却率該当値テキスト">
          <a:extLst>
            <a:ext uri="{FF2B5EF4-FFF2-40B4-BE49-F238E27FC236}">
              <a16:creationId xmlns:a16="http://schemas.microsoft.com/office/drawing/2014/main" id="{00000000-0008-0000-0200-000092020000}"/>
            </a:ext>
          </a:extLst>
        </xdr:cNvPr>
        <xdr:cNvSpPr txBox="1"/>
      </xdr:nvSpPr>
      <xdr:spPr>
        <a:xfrm>
          <a:off x="16357600"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659" name="楕円 658">
          <a:extLst>
            <a:ext uri="{FF2B5EF4-FFF2-40B4-BE49-F238E27FC236}">
              <a16:creationId xmlns:a16="http://schemas.microsoft.com/office/drawing/2014/main" id="{00000000-0008-0000-0200-000093020000}"/>
            </a:ext>
          </a:extLst>
        </xdr:cNvPr>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164919</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5481300" y="1041762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45538</xdr:rowOff>
    </xdr:from>
    <xdr:to>
      <xdr:col>76</xdr:col>
      <xdr:colOff>165100</xdr:colOff>
      <xdr:row>60</xdr:row>
      <xdr:rowOff>147138</xdr:rowOff>
    </xdr:to>
    <xdr:sp macro="" textlink="">
      <xdr:nvSpPr>
        <xdr:cNvPr id="661" name="楕円 660">
          <a:extLst>
            <a:ext uri="{FF2B5EF4-FFF2-40B4-BE49-F238E27FC236}">
              <a16:creationId xmlns:a16="http://schemas.microsoft.com/office/drawing/2014/main" id="{00000000-0008-0000-0200-000095020000}"/>
            </a:ext>
          </a:extLst>
        </xdr:cNvPr>
        <xdr:cNvSpPr/>
      </xdr:nvSpPr>
      <xdr:spPr>
        <a:xfrm>
          <a:off x="14541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96338</xdr:rowOff>
    </xdr:from>
    <xdr:to>
      <xdr:col>81</xdr:col>
      <xdr:colOff>50800</xdr:colOff>
      <xdr:row>60</xdr:row>
      <xdr:rowOff>130628</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4592300" y="1038333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11249</xdr:rowOff>
    </xdr:from>
    <xdr:to>
      <xdr:col>72</xdr:col>
      <xdr:colOff>38100</xdr:colOff>
      <xdr:row>60</xdr:row>
      <xdr:rowOff>112849</xdr:rowOff>
    </xdr:to>
    <xdr:sp macro="" textlink="">
      <xdr:nvSpPr>
        <xdr:cNvPr id="663" name="楕円 662">
          <a:extLst>
            <a:ext uri="{FF2B5EF4-FFF2-40B4-BE49-F238E27FC236}">
              <a16:creationId xmlns:a16="http://schemas.microsoft.com/office/drawing/2014/main" id="{00000000-0008-0000-0200-000097020000}"/>
            </a:ext>
          </a:extLst>
        </xdr:cNvPr>
        <xdr:cNvSpPr/>
      </xdr:nvSpPr>
      <xdr:spPr>
        <a:xfrm>
          <a:off x="13652500" y="1029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62049</xdr:rowOff>
    </xdr:from>
    <xdr:to>
      <xdr:col>76</xdr:col>
      <xdr:colOff>114300</xdr:colOff>
      <xdr:row>60</xdr:row>
      <xdr:rowOff>96338</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3703300" y="103490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150041</xdr:rowOff>
    </xdr:from>
    <xdr:to>
      <xdr:col>67</xdr:col>
      <xdr:colOff>101600</xdr:colOff>
      <xdr:row>60</xdr:row>
      <xdr:rowOff>80191</xdr:rowOff>
    </xdr:to>
    <xdr:sp macro="" textlink="">
      <xdr:nvSpPr>
        <xdr:cNvPr id="665" name="楕円 664">
          <a:extLst>
            <a:ext uri="{FF2B5EF4-FFF2-40B4-BE49-F238E27FC236}">
              <a16:creationId xmlns:a16="http://schemas.microsoft.com/office/drawing/2014/main" id="{00000000-0008-0000-0200-000099020000}"/>
            </a:ext>
          </a:extLst>
        </xdr:cNvPr>
        <xdr:cNvSpPr/>
      </xdr:nvSpPr>
      <xdr:spPr>
        <a:xfrm>
          <a:off x="12763500" y="1026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29391</xdr:rowOff>
    </xdr:from>
    <xdr:to>
      <xdr:col>71</xdr:col>
      <xdr:colOff>177800</xdr:colOff>
      <xdr:row>60</xdr:row>
      <xdr:rowOff>62049</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814300" y="103163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90187</xdr:rowOff>
    </xdr:from>
    <xdr:ext cx="405111" cy="259045"/>
    <xdr:sp macro="" textlink="">
      <xdr:nvSpPr>
        <xdr:cNvPr id="667" name="n_1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526604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668" name="n_2ave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28139</xdr:rowOff>
    </xdr:from>
    <xdr:ext cx="405111" cy="259045"/>
    <xdr:sp macro="" textlink="">
      <xdr:nvSpPr>
        <xdr:cNvPr id="669" name="n_3ave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35007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15076</xdr:rowOff>
    </xdr:from>
    <xdr:ext cx="405111" cy="259045"/>
    <xdr:sp macro="" textlink="">
      <xdr:nvSpPr>
        <xdr:cNvPr id="670" name="n_4ave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2611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671" name="n_1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138265</xdr:rowOff>
    </xdr:from>
    <xdr:ext cx="405111" cy="259045"/>
    <xdr:sp macro="" textlink="">
      <xdr:nvSpPr>
        <xdr:cNvPr id="672" name="n_2mainValue【保健センター・保健所】&#10;有形固定資産減価償却率">
          <a:extLst>
            <a:ext uri="{FF2B5EF4-FFF2-40B4-BE49-F238E27FC236}">
              <a16:creationId xmlns:a16="http://schemas.microsoft.com/office/drawing/2014/main" id="{00000000-0008-0000-0200-0000A0020000}"/>
            </a:ext>
          </a:extLst>
        </xdr:cNvPr>
        <xdr:cNvSpPr txBox="1"/>
      </xdr:nvSpPr>
      <xdr:spPr>
        <a:xfrm>
          <a:off x="14389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103976</xdr:rowOff>
    </xdr:from>
    <xdr:ext cx="405111" cy="259045"/>
    <xdr:sp macro="" textlink="">
      <xdr:nvSpPr>
        <xdr:cNvPr id="673" name="n_3mainValue【保健センター・保健所】&#10;有形固定資産減価償却率">
          <a:extLst>
            <a:ext uri="{FF2B5EF4-FFF2-40B4-BE49-F238E27FC236}">
              <a16:creationId xmlns:a16="http://schemas.microsoft.com/office/drawing/2014/main" id="{00000000-0008-0000-0200-0000A1020000}"/>
            </a:ext>
          </a:extLst>
        </xdr:cNvPr>
        <xdr:cNvSpPr txBox="1"/>
      </xdr:nvSpPr>
      <xdr:spPr>
        <a:xfrm>
          <a:off x="13500744" y="1039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71318</xdr:rowOff>
    </xdr:from>
    <xdr:ext cx="405111" cy="259045"/>
    <xdr:sp macro="" textlink="">
      <xdr:nvSpPr>
        <xdr:cNvPr id="674" name="n_4mainValue【保健センター・保健所】&#10;有形固定資産減価償却率">
          <a:extLst>
            <a:ext uri="{FF2B5EF4-FFF2-40B4-BE49-F238E27FC236}">
              <a16:creationId xmlns:a16="http://schemas.microsoft.com/office/drawing/2014/main" id="{00000000-0008-0000-0200-0000A2020000}"/>
            </a:ext>
          </a:extLst>
        </xdr:cNvPr>
        <xdr:cNvSpPr txBox="1"/>
      </xdr:nvSpPr>
      <xdr:spPr>
        <a:xfrm>
          <a:off x="12611744"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80" name="正方形/長方形 679">
          <a:extLst>
            <a:ext uri="{FF2B5EF4-FFF2-40B4-BE49-F238E27FC236}">
              <a16:creationId xmlns:a16="http://schemas.microsoft.com/office/drawing/2014/main" id="{00000000-0008-0000-0200-0000A8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1" name="正方形/長方形 680">
          <a:extLst>
            <a:ext uri="{FF2B5EF4-FFF2-40B4-BE49-F238E27FC236}">
              <a16:creationId xmlns:a16="http://schemas.microsoft.com/office/drawing/2014/main" id="{00000000-0008-0000-0200-0000A9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2" name="正方形/長方形 681">
          <a:extLst>
            <a:ext uri="{FF2B5EF4-FFF2-40B4-BE49-F238E27FC236}">
              <a16:creationId xmlns:a16="http://schemas.microsoft.com/office/drawing/2014/main" id="{00000000-0008-0000-0200-0000AA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90" name="テキスト ボックス 689">
          <a:extLst>
            <a:ext uri="{FF2B5EF4-FFF2-40B4-BE49-F238E27FC236}">
              <a16:creationId xmlns:a16="http://schemas.microsoft.com/office/drawing/2014/main" id="{00000000-0008-0000-0200-0000B2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4" name="テキスト ボックス 693">
          <a:extLst>
            <a:ext uri="{FF2B5EF4-FFF2-40B4-BE49-F238E27FC236}">
              <a16:creationId xmlns:a16="http://schemas.microsoft.com/office/drawing/2014/main" id="{00000000-0008-0000-0200-0000B6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6" name="テキスト ボックス 695">
          <a:extLst>
            <a:ext uri="{FF2B5EF4-FFF2-40B4-BE49-F238E27FC236}">
              <a16:creationId xmlns:a16="http://schemas.microsoft.com/office/drawing/2014/main" id="{00000000-0008-0000-0200-0000B8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7" name="【保健センター・保健所】&#10;一人当たり面積グラフ枠">
          <a:extLst>
            <a:ext uri="{FF2B5EF4-FFF2-40B4-BE49-F238E27FC236}">
              <a16:creationId xmlns:a16="http://schemas.microsoft.com/office/drawing/2014/main" id="{00000000-0008-0000-0200-0000B9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34290</xdr:rowOff>
    </xdr:from>
    <xdr:to>
      <xdr:col>116</xdr:col>
      <xdr:colOff>62864</xdr:colOff>
      <xdr:row>64</xdr:row>
      <xdr:rowOff>53340</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flipV="1">
          <a:off x="22160864" y="946404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9" name="【保健センター・保健所】&#10;一人当たり面積最小値テキスト">
          <a:extLst>
            <a:ext uri="{FF2B5EF4-FFF2-40B4-BE49-F238E27FC236}">
              <a16:creationId xmlns:a16="http://schemas.microsoft.com/office/drawing/2014/main" id="{00000000-0008-0000-0200-0000BB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152417</xdr:rowOff>
    </xdr:from>
    <xdr:ext cx="469744" cy="259045"/>
    <xdr:sp macro="" textlink="">
      <xdr:nvSpPr>
        <xdr:cNvPr id="701" name="【保健センター・保健所】&#10;一人当たり面積最大値テキスト">
          <a:extLst>
            <a:ext uri="{FF2B5EF4-FFF2-40B4-BE49-F238E27FC236}">
              <a16:creationId xmlns:a16="http://schemas.microsoft.com/office/drawing/2014/main" id="{00000000-0008-0000-0200-0000BD020000}"/>
            </a:ext>
          </a:extLst>
        </xdr:cNvPr>
        <xdr:cNvSpPr txBox="1"/>
      </xdr:nvSpPr>
      <xdr:spPr>
        <a:xfrm>
          <a:off x="22199600" y="923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34290</xdr:rowOff>
    </xdr:from>
    <xdr:to>
      <xdr:col>116</xdr:col>
      <xdr:colOff>152400</xdr:colOff>
      <xdr:row>55</xdr:row>
      <xdr:rowOff>34290</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22072600" y="946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158767</xdr:rowOff>
    </xdr:from>
    <xdr:ext cx="469744" cy="259045"/>
    <xdr:sp macro="" textlink="">
      <xdr:nvSpPr>
        <xdr:cNvPr id="703" name="【保健センター・保健所】&#10;一人当たり面積平均値テキスト">
          <a:extLst>
            <a:ext uri="{FF2B5EF4-FFF2-40B4-BE49-F238E27FC236}">
              <a16:creationId xmlns:a16="http://schemas.microsoft.com/office/drawing/2014/main" id="{00000000-0008-0000-0200-0000BF020000}"/>
            </a:ext>
          </a:extLst>
        </xdr:cNvPr>
        <xdr:cNvSpPr txBox="1"/>
      </xdr:nvSpPr>
      <xdr:spPr>
        <a:xfrm>
          <a:off x="22199600" y="1061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221107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139700</xdr:rowOff>
    </xdr:from>
    <xdr:to>
      <xdr:col>112</xdr:col>
      <xdr:colOff>38100</xdr:colOff>
      <xdr:row>63</xdr:row>
      <xdr:rowOff>69850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21272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74930</xdr:rowOff>
    </xdr:from>
    <xdr:to>
      <xdr:col>107</xdr:col>
      <xdr:colOff>101600</xdr:colOff>
      <xdr:row>63</xdr:row>
      <xdr:rowOff>5080</xdr:rowOff>
    </xdr:to>
    <xdr:sp macro="" textlink="">
      <xdr:nvSpPr>
        <xdr:cNvPr id="706" name="フローチャート: 判断 705">
          <a:extLst>
            <a:ext uri="{FF2B5EF4-FFF2-40B4-BE49-F238E27FC236}">
              <a16:creationId xmlns:a16="http://schemas.microsoft.com/office/drawing/2014/main" id="{00000000-0008-0000-0200-0000C2020000}"/>
            </a:ext>
          </a:extLst>
        </xdr:cNvPr>
        <xdr:cNvSpPr/>
      </xdr:nvSpPr>
      <xdr:spPr>
        <a:xfrm>
          <a:off x="20383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48260</xdr:rowOff>
    </xdr:from>
    <xdr:to>
      <xdr:col>102</xdr:col>
      <xdr:colOff>165100</xdr:colOff>
      <xdr:row>62</xdr:row>
      <xdr:rowOff>149860</xdr:rowOff>
    </xdr:to>
    <xdr:sp macro="" textlink="">
      <xdr:nvSpPr>
        <xdr:cNvPr id="707" name="フローチャート: 判断 706">
          <a:extLst>
            <a:ext uri="{FF2B5EF4-FFF2-40B4-BE49-F238E27FC236}">
              <a16:creationId xmlns:a16="http://schemas.microsoft.com/office/drawing/2014/main" id="{00000000-0008-0000-0200-0000C3020000}"/>
            </a:ext>
          </a:extLst>
        </xdr:cNvPr>
        <xdr:cNvSpPr/>
      </xdr:nvSpPr>
      <xdr:spPr>
        <a:xfrm>
          <a:off x="19494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93980</xdr:rowOff>
    </xdr:from>
    <xdr:to>
      <xdr:col>98</xdr:col>
      <xdr:colOff>38100</xdr:colOff>
      <xdr:row>63</xdr:row>
      <xdr:rowOff>24130</xdr:rowOff>
    </xdr:to>
    <xdr:sp macro="" textlink="">
      <xdr:nvSpPr>
        <xdr:cNvPr id="708" name="フローチャート: 判断 707">
          <a:extLst>
            <a:ext uri="{FF2B5EF4-FFF2-40B4-BE49-F238E27FC236}">
              <a16:creationId xmlns:a16="http://schemas.microsoft.com/office/drawing/2014/main" id="{00000000-0008-0000-0200-0000C4020000}"/>
            </a:ext>
          </a:extLst>
        </xdr:cNvPr>
        <xdr:cNvSpPr/>
      </xdr:nvSpPr>
      <xdr:spPr>
        <a:xfrm>
          <a:off x="18605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11" name="テキスト ボックス 710">
          <a:extLst>
            <a:ext uri="{FF2B5EF4-FFF2-40B4-BE49-F238E27FC236}">
              <a16:creationId xmlns:a16="http://schemas.microsoft.com/office/drawing/2014/main" id="{00000000-0008-0000-0200-0000C7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3" name="テキスト ボックス 712">
          <a:extLst>
            <a:ext uri="{FF2B5EF4-FFF2-40B4-BE49-F238E27FC236}">
              <a16:creationId xmlns:a16="http://schemas.microsoft.com/office/drawing/2014/main" id="{00000000-0008-0000-0200-0000C9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5097</xdr:rowOff>
    </xdr:from>
    <xdr:ext cx="469744" cy="259045"/>
    <xdr:sp macro="" textlink="">
      <xdr:nvSpPr>
        <xdr:cNvPr id="715" name="【保健センター・保健所】&#10;一人当たり面積該当値テキスト">
          <a:extLst>
            <a:ext uri="{FF2B5EF4-FFF2-40B4-BE49-F238E27FC236}">
              <a16:creationId xmlns:a16="http://schemas.microsoft.com/office/drawing/2014/main" id="{00000000-0008-0000-0200-0000CB020000}"/>
            </a:ext>
          </a:extLst>
        </xdr:cNvPr>
        <xdr:cNvSpPr txBox="1"/>
      </xdr:nvSpPr>
      <xdr:spPr>
        <a:xfrm>
          <a:off x="22199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93980</xdr:rowOff>
    </xdr:from>
    <xdr:to>
      <xdr:col>112</xdr:col>
      <xdr:colOff>38100</xdr:colOff>
      <xdr:row>64</xdr:row>
      <xdr:rowOff>24130</xdr:rowOff>
    </xdr:to>
    <xdr:sp macro="" textlink="">
      <xdr:nvSpPr>
        <xdr:cNvPr id="716" name="楕円 715">
          <a:extLst>
            <a:ext uri="{FF2B5EF4-FFF2-40B4-BE49-F238E27FC236}">
              <a16:creationId xmlns:a16="http://schemas.microsoft.com/office/drawing/2014/main" id="{00000000-0008-0000-0200-0000CC020000}"/>
            </a:ext>
          </a:extLst>
        </xdr:cNvPr>
        <xdr:cNvSpPr/>
      </xdr:nvSpPr>
      <xdr:spPr>
        <a:xfrm>
          <a:off x="21272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140970</xdr:rowOff>
    </xdr:from>
    <xdr:to>
      <xdr:col>116</xdr:col>
      <xdr:colOff>63500</xdr:colOff>
      <xdr:row>63</xdr:row>
      <xdr:rowOff>144780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flipV="1">
          <a:off x="21323300" y="109423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718" name="楕円 717">
          <a:extLst>
            <a:ext uri="{FF2B5EF4-FFF2-40B4-BE49-F238E27FC236}">
              <a16:creationId xmlns:a16="http://schemas.microsoft.com/office/drawing/2014/main" id="{00000000-0008-0000-0200-0000CE020000}"/>
            </a:ext>
          </a:extLst>
        </xdr:cNvPr>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144780</xdr:rowOff>
    </xdr:from>
    <xdr:to>
      <xdr:col>111</xdr:col>
      <xdr:colOff>177800</xdr:colOff>
      <xdr:row>63</xdr:row>
      <xdr:rowOff>144780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20434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93980</xdr:rowOff>
    </xdr:from>
    <xdr:to>
      <xdr:col>102</xdr:col>
      <xdr:colOff>165100</xdr:colOff>
      <xdr:row>64</xdr:row>
      <xdr:rowOff>24130</xdr:rowOff>
    </xdr:to>
    <xdr:sp macro="" textlink="">
      <xdr:nvSpPr>
        <xdr:cNvPr id="720" name="楕円 719">
          <a:extLst>
            <a:ext uri="{FF2B5EF4-FFF2-40B4-BE49-F238E27FC236}">
              <a16:creationId xmlns:a16="http://schemas.microsoft.com/office/drawing/2014/main" id="{00000000-0008-0000-0200-0000D0020000}"/>
            </a:ext>
          </a:extLst>
        </xdr:cNvPr>
        <xdr:cNvSpPr/>
      </xdr:nvSpPr>
      <xdr:spPr>
        <a:xfrm>
          <a:off x="19494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144780</xdr:rowOff>
    </xdr:from>
    <xdr:to>
      <xdr:col>107</xdr:col>
      <xdr:colOff>50800</xdr:colOff>
      <xdr:row>63</xdr:row>
      <xdr:rowOff>144780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9545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97790</xdr:rowOff>
    </xdr:from>
    <xdr:to>
      <xdr:col>98</xdr:col>
      <xdr:colOff>38100</xdr:colOff>
      <xdr:row>64</xdr:row>
      <xdr:rowOff>27940</xdr:rowOff>
    </xdr:to>
    <xdr:sp macro="" textlink="">
      <xdr:nvSpPr>
        <xdr:cNvPr id="722" name="楕円 721">
          <a:extLst>
            <a:ext uri="{FF2B5EF4-FFF2-40B4-BE49-F238E27FC236}">
              <a16:creationId xmlns:a16="http://schemas.microsoft.com/office/drawing/2014/main" id="{00000000-0008-0000-0200-0000D2020000}"/>
            </a:ext>
          </a:extLst>
        </xdr:cNvPr>
        <xdr:cNvSpPr/>
      </xdr:nvSpPr>
      <xdr:spPr>
        <a:xfrm>
          <a:off x="18605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144780</xdr:rowOff>
    </xdr:from>
    <xdr:to>
      <xdr:col>102</xdr:col>
      <xdr:colOff>114300</xdr:colOff>
      <xdr:row>63</xdr:row>
      <xdr:rowOff>148590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flipV="1">
          <a:off x="18656300" y="109461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24" name="n_1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21607</xdr:rowOff>
    </xdr:from>
    <xdr:ext cx="469744" cy="259045"/>
    <xdr:sp macro="" textlink="">
      <xdr:nvSpPr>
        <xdr:cNvPr id="725" name="n_2aveValue【保健センター・保健所】&#10;一人当たり面積">
          <a:extLst>
            <a:ext uri="{FF2B5EF4-FFF2-40B4-BE49-F238E27FC236}">
              <a16:creationId xmlns:a16="http://schemas.microsoft.com/office/drawing/2014/main" id="{00000000-0008-0000-0200-0000D5020000}"/>
            </a:ext>
          </a:extLst>
        </xdr:cNvPr>
        <xdr:cNvSpPr txBox="1"/>
      </xdr:nvSpPr>
      <xdr:spPr>
        <a:xfrm>
          <a:off x="20199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166387</xdr:rowOff>
    </xdr:from>
    <xdr:ext cx="469744" cy="259045"/>
    <xdr:sp macro="" textlink="">
      <xdr:nvSpPr>
        <xdr:cNvPr id="726" name="n_3aveValue【保健センター・保健所】&#10;一人当たり面積">
          <a:extLst>
            <a:ext uri="{FF2B5EF4-FFF2-40B4-BE49-F238E27FC236}">
              <a16:creationId xmlns:a16="http://schemas.microsoft.com/office/drawing/2014/main" id="{00000000-0008-0000-0200-0000D6020000}"/>
            </a:ext>
          </a:extLst>
        </xdr:cNvPr>
        <xdr:cNvSpPr txBox="1"/>
      </xdr:nvSpPr>
      <xdr:spPr>
        <a:xfrm>
          <a:off x="19310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40657</xdr:rowOff>
    </xdr:from>
    <xdr:ext cx="469744" cy="259045"/>
    <xdr:sp macro="" textlink="">
      <xdr:nvSpPr>
        <xdr:cNvPr id="727" name="n_4aveValue【保健センター・保健所】&#10;一人当たり面積">
          <a:extLst>
            <a:ext uri="{FF2B5EF4-FFF2-40B4-BE49-F238E27FC236}">
              <a16:creationId xmlns:a16="http://schemas.microsoft.com/office/drawing/2014/main" id="{00000000-0008-0000-0200-0000D7020000}"/>
            </a:ext>
          </a:extLst>
        </xdr:cNvPr>
        <xdr:cNvSpPr txBox="1"/>
      </xdr:nvSpPr>
      <xdr:spPr>
        <a:xfrm>
          <a:off x="18421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15257</xdr:rowOff>
    </xdr:from>
    <xdr:ext cx="469744" cy="259045"/>
    <xdr:sp macro="" textlink="">
      <xdr:nvSpPr>
        <xdr:cNvPr id="728" name="n_1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210757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729" name="n_2mainValue【保健センター・保健所】&#10;一人当たり面積">
          <a:extLst>
            <a:ext uri="{FF2B5EF4-FFF2-40B4-BE49-F238E27FC236}">
              <a16:creationId xmlns:a16="http://schemas.microsoft.com/office/drawing/2014/main" id="{00000000-0008-0000-0200-0000D9020000}"/>
            </a:ext>
          </a:extLst>
        </xdr:cNvPr>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15257</xdr:rowOff>
    </xdr:from>
    <xdr:ext cx="469744" cy="259045"/>
    <xdr:sp macro="" textlink="">
      <xdr:nvSpPr>
        <xdr:cNvPr id="730" name="n_3mainValue【保健センター・保健所】&#10;一人当たり面積">
          <a:extLst>
            <a:ext uri="{FF2B5EF4-FFF2-40B4-BE49-F238E27FC236}">
              <a16:creationId xmlns:a16="http://schemas.microsoft.com/office/drawing/2014/main" id="{00000000-0008-0000-0200-0000DA020000}"/>
            </a:ext>
          </a:extLst>
        </xdr:cNvPr>
        <xdr:cNvSpPr txBox="1"/>
      </xdr:nvSpPr>
      <xdr:spPr>
        <a:xfrm>
          <a:off x="19310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19067</xdr:rowOff>
    </xdr:from>
    <xdr:ext cx="469744" cy="259045"/>
    <xdr:sp macro="" textlink="">
      <xdr:nvSpPr>
        <xdr:cNvPr id="731" name="n_4mainValue【保健センター・保健所】&#10;一人当たり面積">
          <a:extLst>
            <a:ext uri="{FF2B5EF4-FFF2-40B4-BE49-F238E27FC236}">
              <a16:creationId xmlns:a16="http://schemas.microsoft.com/office/drawing/2014/main" id="{00000000-0008-0000-0200-0000DB020000}"/>
            </a:ext>
          </a:extLst>
        </xdr:cNvPr>
        <xdr:cNvSpPr txBox="1"/>
      </xdr:nvSpPr>
      <xdr:spPr>
        <a:xfrm>
          <a:off x="18421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7" name="正方形/長方形 736">
          <a:extLst>
            <a:ext uri="{FF2B5EF4-FFF2-40B4-BE49-F238E27FC236}">
              <a16:creationId xmlns:a16="http://schemas.microsoft.com/office/drawing/2014/main" id="{00000000-0008-0000-0200-0000E1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8" name="正方形/長方形 737">
          <a:extLst>
            <a:ext uri="{FF2B5EF4-FFF2-40B4-BE49-F238E27FC236}">
              <a16:creationId xmlns:a16="http://schemas.microsoft.com/office/drawing/2014/main" id="{00000000-0008-0000-0200-0000E2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9" name="正方形/長方形 738">
          <a:extLst>
            <a:ext uri="{FF2B5EF4-FFF2-40B4-BE49-F238E27FC236}">
              <a16:creationId xmlns:a16="http://schemas.microsoft.com/office/drawing/2014/main" id="{00000000-0008-0000-0200-0000E3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8" name="テキスト ボックス 747">
          <a:extLst>
            <a:ext uri="{FF2B5EF4-FFF2-40B4-BE49-F238E27FC236}">
              <a16:creationId xmlns:a16="http://schemas.microsoft.com/office/drawing/2014/main" id="{00000000-0008-0000-0200-0000EC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50" name="テキスト ボックス 749">
          <a:extLst>
            <a:ext uri="{FF2B5EF4-FFF2-40B4-BE49-F238E27FC236}">
              <a16:creationId xmlns:a16="http://schemas.microsoft.com/office/drawing/2014/main" id="{00000000-0008-0000-0200-0000EE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52" name="テキスト ボックス 751">
          <a:extLst>
            <a:ext uri="{FF2B5EF4-FFF2-40B4-BE49-F238E27FC236}">
              <a16:creationId xmlns:a16="http://schemas.microsoft.com/office/drawing/2014/main" id="{00000000-0008-0000-0200-0000F0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4" name="テキスト ボックス 753">
          <a:extLst>
            <a:ext uri="{FF2B5EF4-FFF2-40B4-BE49-F238E27FC236}">
              <a16:creationId xmlns:a16="http://schemas.microsoft.com/office/drawing/2014/main" id="{00000000-0008-0000-0200-0000F2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5" name="【消防施設】&#10;有形固定資産減価償却率グラフ枠">
          <a:extLst>
            <a:ext uri="{FF2B5EF4-FFF2-40B4-BE49-F238E27FC236}">
              <a16:creationId xmlns:a16="http://schemas.microsoft.com/office/drawing/2014/main" id="{00000000-0008-0000-0200-0000F3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757" name="【消防施設】&#10;有形固定資産減価償却率最小値テキスト">
          <a:extLst>
            <a:ext uri="{FF2B5EF4-FFF2-40B4-BE49-F238E27FC236}">
              <a16:creationId xmlns:a16="http://schemas.microsoft.com/office/drawing/2014/main" id="{00000000-0008-0000-0200-0000F5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759" name="【消防施設】&#10;有形固定資産減価償却率最大値テキスト">
          <a:extLst>
            <a:ext uri="{FF2B5EF4-FFF2-40B4-BE49-F238E27FC236}">
              <a16:creationId xmlns:a16="http://schemas.microsoft.com/office/drawing/2014/main" id="{00000000-0008-0000-0200-0000F7020000}"/>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761" name="【消防施設】&#10;有形固定資産減価償却率平均値テキスト">
          <a:extLst>
            <a:ext uri="{FF2B5EF4-FFF2-40B4-BE49-F238E27FC236}">
              <a16:creationId xmlns:a16="http://schemas.microsoft.com/office/drawing/2014/main" id="{00000000-0008-0000-0200-0000F9020000}"/>
            </a:ext>
          </a:extLst>
        </xdr:cNvPr>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636</xdr:rowOff>
    </xdr:from>
    <xdr:to>
      <xdr:col>76</xdr:col>
      <xdr:colOff>165100</xdr:colOff>
      <xdr:row>82</xdr:row>
      <xdr:rowOff>102236</xdr:rowOff>
    </xdr:to>
    <xdr:sp macro="" textlink="">
      <xdr:nvSpPr>
        <xdr:cNvPr id="764" name="フローチャート: 判断 763">
          <a:extLst>
            <a:ext uri="{FF2B5EF4-FFF2-40B4-BE49-F238E27FC236}">
              <a16:creationId xmlns:a16="http://schemas.microsoft.com/office/drawing/2014/main" id="{00000000-0008-0000-0200-0000FC020000}"/>
            </a:ext>
          </a:extLst>
        </xdr:cNvPr>
        <xdr:cNvSpPr/>
      </xdr:nvSpPr>
      <xdr:spPr>
        <a:xfrm>
          <a:off x="14541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17780</xdr:rowOff>
    </xdr:from>
    <xdr:to>
      <xdr:col>72</xdr:col>
      <xdr:colOff>38100</xdr:colOff>
      <xdr:row>82</xdr:row>
      <xdr:rowOff>119380</xdr:rowOff>
    </xdr:to>
    <xdr:sp macro="" textlink="">
      <xdr:nvSpPr>
        <xdr:cNvPr id="765" name="フローチャート: 判断 764">
          <a:extLst>
            <a:ext uri="{FF2B5EF4-FFF2-40B4-BE49-F238E27FC236}">
              <a16:creationId xmlns:a16="http://schemas.microsoft.com/office/drawing/2014/main" id="{00000000-0008-0000-0200-0000FD020000}"/>
            </a:ext>
          </a:extLst>
        </xdr:cNvPr>
        <xdr:cNvSpPr/>
      </xdr:nvSpPr>
      <xdr:spPr>
        <a:xfrm>
          <a:off x="13652500" y="1407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38736</xdr:rowOff>
    </xdr:from>
    <xdr:to>
      <xdr:col>67</xdr:col>
      <xdr:colOff>101600</xdr:colOff>
      <xdr:row>82</xdr:row>
      <xdr:rowOff>140336</xdr:rowOff>
    </xdr:to>
    <xdr:sp macro="" textlink="">
      <xdr:nvSpPr>
        <xdr:cNvPr id="766" name="フローチャート: 判断 765">
          <a:extLst>
            <a:ext uri="{FF2B5EF4-FFF2-40B4-BE49-F238E27FC236}">
              <a16:creationId xmlns:a16="http://schemas.microsoft.com/office/drawing/2014/main" id="{00000000-0008-0000-0200-0000FE020000}"/>
            </a:ext>
          </a:extLst>
        </xdr:cNvPr>
        <xdr:cNvSpPr/>
      </xdr:nvSpPr>
      <xdr:spPr>
        <a:xfrm>
          <a:off x="12763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9" name="テキスト ボックス 768">
          <a:extLst>
            <a:ext uri="{FF2B5EF4-FFF2-40B4-BE49-F238E27FC236}">
              <a16:creationId xmlns:a16="http://schemas.microsoft.com/office/drawing/2014/main" id="{00000000-0008-0000-0200-00000103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71" name="テキスト ボックス 770">
          <a:extLst>
            <a:ext uri="{FF2B5EF4-FFF2-40B4-BE49-F238E27FC236}">
              <a16:creationId xmlns:a16="http://schemas.microsoft.com/office/drawing/2014/main" id="{00000000-0008-0000-0200-000003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772" name="楕円 771">
          <a:extLst>
            <a:ext uri="{FF2B5EF4-FFF2-40B4-BE49-F238E27FC236}">
              <a16:creationId xmlns:a16="http://schemas.microsoft.com/office/drawing/2014/main" id="{00000000-0008-0000-0200-000004030000}"/>
            </a:ext>
          </a:extLst>
        </xdr:cNvPr>
        <xdr:cNvSpPr/>
      </xdr:nvSpPr>
      <xdr:spPr>
        <a:xfrm>
          <a:off x="16268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71138</xdr:rowOff>
    </xdr:from>
    <xdr:ext cx="405111" cy="259045"/>
    <xdr:sp macro="" textlink="">
      <xdr:nvSpPr>
        <xdr:cNvPr id="773" name="【消防施設】&#10;有形固定資産減価償却率該当値テキスト">
          <a:extLst>
            <a:ext uri="{FF2B5EF4-FFF2-40B4-BE49-F238E27FC236}">
              <a16:creationId xmlns:a16="http://schemas.microsoft.com/office/drawing/2014/main" id="{00000000-0008-0000-0200-000005030000}"/>
            </a:ext>
          </a:extLst>
        </xdr:cNvPr>
        <xdr:cNvSpPr txBox="1"/>
      </xdr:nvSpPr>
      <xdr:spPr>
        <a:xfrm>
          <a:off x="16357600"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13970</xdr:rowOff>
    </xdr:from>
    <xdr:to>
      <xdr:col>81</xdr:col>
      <xdr:colOff>101600</xdr:colOff>
      <xdr:row>81</xdr:row>
      <xdr:rowOff>115570</xdr:rowOff>
    </xdr:to>
    <xdr:sp macro="" textlink="">
      <xdr:nvSpPr>
        <xdr:cNvPr id="774" name="楕円 773">
          <a:extLst>
            <a:ext uri="{FF2B5EF4-FFF2-40B4-BE49-F238E27FC236}">
              <a16:creationId xmlns:a16="http://schemas.microsoft.com/office/drawing/2014/main" id="{00000000-0008-0000-0200-000006030000}"/>
            </a:ext>
          </a:extLst>
        </xdr:cNvPr>
        <xdr:cNvSpPr/>
      </xdr:nvSpPr>
      <xdr:spPr>
        <a:xfrm>
          <a:off x="15430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64770</xdr:rowOff>
    </xdr:from>
    <xdr:to>
      <xdr:col>85</xdr:col>
      <xdr:colOff>127000</xdr:colOff>
      <xdr:row>81</xdr:row>
      <xdr:rowOff>99061</xdr:rowOff>
    </xdr:to>
    <xdr:cxnSp macro="">
      <xdr:nvCxnSpPr>
        <xdr:cNvPr id="775" name="直線コネクタ 774">
          <a:extLst>
            <a:ext uri="{FF2B5EF4-FFF2-40B4-BE49-F238E27FC236}">
              <a16:creationId xmlns:a16="http://schemas.microsoft.com/office/drawing/2014/main" id="{00000000-0008-0000-0200-000007030000}"/>
            </a:ext>
          </a:extLst>
        </xdr:cNvPr>
        <xdr:cNvCxnSpPr/>
      </xdr:nvCxnSpPr>
      <xdr:spPr>
        <a:xfrm>
          <a:off x="15481300" y="13952220"/>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151130</xdr:rowOff>
    </xdr:from>
    <xdr:to>
      <xdr:col>76</xdr:col>
      <xdr:colOff>165100</xdr:colOff>
      <xdr:row>81</xdr:row>
      <xdr:rowOff>81280</xdr:rowOff>
    </xdr:to>
    <xdr:sp macro="" textlink="">
      <xdr:nvSpPr>
        <xdr:cNvPr id="776" name="楕円 775">
          <a:extLst>
            <a:ext uri="{FF2B5EF4-FFF2-40B4-BE49-F238E27FC236}">
              <a16:creationId xmlns:a16="http://schemas.microsoft.com/office/drawing/2014/main" id="{00000000-0008-0000-0200-000008030000}"/>
            </a:ext>
          </a:extLst>
        </xdr:cNvPr>
        <xdr:cNvSpPr/>
      </xdr:nvSpPr>
      <xdr:spPr>
        <a:xfrm>
          <a:off x="14541500" y="1386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30480</xdr:rowOff>
    </xdr:from>
    <xdr:to>
      <xdr:col>81</xdr:col>
      <xdr:colOff>50800</xdr:colOff>
      <xdr:row>81</xdr:row>
      <xdr:rowOff>64770</xdr:rowOff>
    </xdr:to>
    <xdr:cxnSp macro="">
      <xdr:nvCxnSpPr>
        <xdr:cNvPr id="777" name="直線コネクタ 776">
          <a:extLst>
            <a:ext uri="{FF2B5EF4-FFF2-40B4-BE49-F238E27FC236}">
              <a16:creationId xmlns:a16="http://schemas.microsoft.com/office/drawing/2014/main" id="{00000000-0008-0000-0200-000009030000}"/>
            </a:ext>
          </a:extLst>
        </xdr:cNvPr>
        <xdr:cNvCxnSpPr/>
      </xdr:nvCxnSpPr>
      <xdr:spPr>
        <a:xfrm>
          <a:off x="14592300" y="139179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139700</xdr:rowOff>
    </xdr:from>
    <xdr:to>
      <xdr:col>72</xdr:col>
      <xdr:colOff>38100</xdr:colOff>
      <xdr:row>82</xdr:row>
      <xdr:rowOff>69850</xdr:rowOff>
    </xdr:to>
    <xdr:sp macro="" textlink="">
      <xdr:nvSpPr>
        <xdr:cNvPr id="778" name="楕円 777">
          <a:extLst>
            <a:ext uri="{FF2B5EF4-FFF2-40B4-BE49-F238E27FC236}">
              <a16:creationId xmlns:a16="http://schemas.microsoft.com/office/drawing/2014/main" id="{00000000-0008-0000-0200-00000A030000}"/>
            </a:ext>
          </a:extLst>
        </xdr:cNvPr>
        <xdr:cNvSpPr/>
      </xdr:nvSpPr>
      <xdr:spPr>
        <a:xfrm>
          <a:off x="13652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30480</xdr:rowOff>
    </xdr:from>
    <xdr:to>
      <xdr:col>76</xdr:col>
      <xdr:colOff>114300</xdr:colOff>
      <xdr:row>82</xdr:row>
      <xdr:rowOff>19050</xdr:rowOff>
    </xdr:to>
    <xdr:cxnSp macro="">
      <xdr:nvCxnSpPr>
        <xdr:cNvPr id="779" name="直線コネクタ 778">
          <a:extLst>
            <a:ext uri="{FF2B5EF4-FFF2-40B4-BE49-F238E27FC236}">
              <a16:creationId xmlns:a16="http://schemas.microsoft.com/office/drawing/2014/main" id="{00000000-0008-0000-0200-00000B030000}"/>
            </a:ext>
          </a:extLst>
        </xdr:cNvPr>
        <xdr:cNvCxnSpPr/>
      </xdr:nvCxnSpPr>
      <xdr:spPr>
        <a:xfrm flipV="1">
          <a:off x="13703300" y="1391793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109220</xdr:rowOff>
    </xdr:from>
    <xdr:to>
      <xdr:col>67</xdr:col>
      <xdr:colOff>101600</xdr:colOff>
      <xdr:row>82</xdr:row>
      <xdr:rowOff>39370</xdr:rowOff>
    </xdr:to>
    <xdr:sp macro="" textlink="">
      <xdr:nvSpPr>
        <xdr:cNvPr id="780" name="楕円 779">
          <a:extLst>
            <a:ext uri="{FF2B5EF4-FFF2-40B4-BE49-F238E27FC236}">
              <a16:creationId xmlns:a16="http://schemas.microsoft.com/office/drawing/2014/main" id="{00000000-0008-0000-0200-00000C030000}"/>
            </a:ext>
          </a:extLst>
        </xdr:cNvPr>
        <xdr:cNvSpPr/>
      </xdr:nvSpPr>
      <xdr:spPr>
        <a:xfrm>
          <a:off x="12763500" y="1399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160020</xdr:rowOff>
    </xdr:from>
    <xdr:to>
      <xdr:col>71</xdr:col>
      <xdr:colOff>177800</xdr:colOff>
      <xdr:row>82</xdr:row>
      <xdr:rowOff>19050</xdr:rowOff>
    </xdr:to>
    <xdr:cxnSp macro="">
      <xdr:nvCxnSpPr>
        <xdr:cNvPr id="781" name="直線コネクタ 780">
          <a:extLst>
            <a:ext uri="{FF2B5EF4-FFF2-40B4-BE49-F238E27FC236}">
              <a16:creationId xmlns:a16="http://schemas.microsoft.com/office/drawing/2014/main" id="{00000000-0008-0000-0200-00000D030000}"/>
            </a:ext>
          </a:extLst>
        </xdr:cNvPr>
        <xdr:cNvCxnSpPr/>
      </xdr:nvCxnSpPr>
      <xdr:spPr>
        <a:xfrm>
          <a:off x="12814300" y="14047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782" name="n_1aveValue【消防施設】&#10;有形固定資産減価償却率">
          <a:extLst>
            <a:ext uri="{FF2B5EF4-FFF2-40B4-BE49-F238E27FC236}">
              <a16:creationId xmlns:a16="http://schemas.microsoft.com/office/drawing/2014/main" id="{00000000-0008-0000-0200-00000E030000}"/>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93363</xdr:rowOff>
    </xdr:from>
    <xdr:ext cx="405111" cy="259045"/>
    <xdr:sp macro="" textlink="">
      <xdr:nvSpPr>
        <xdr:cNvPr id="783" name="n_2aveValue【消防施設】&#10;有形固定資産減価償却率">
          <a:extLst>
            <a:ext uri="{FF2B5EF4-FFF2-40B4-BE49-F238E27FC236}">
              <a16:creationId xmlns:a16="http://schemas.microsoft.com/office/drawing/2014/main" id="{00000000-0008-0000-0200-00000F030000}"/>
            </a:ext>
          </a:extLst>
        </xdr:cNvPr>
        <xdr:cNvSpPr txBox="1"/>
      </xdr:nvSpPr>
      <xdr:spPr>
        <a:xfrm>
          <a:off x="14389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110507</xdr:rowOff>
    </xdr:from>
    <xdr:ext cx="405111" cy="259045"/>
    <xdr:sp macro="" textlink="">
      <xdr:nvSpPr>
        <xdr:cNvPr id="784" name="n_3aveValue【消防施設】&#10;有形固定資産減価償却率">
          <a:extLst>
            <a:ext uri="{FF2B5EF4-FFF2-40B4-BE49-F238E27FC236}">
              <a16:creationId xmlns:a16="http://schemas.microsoft.com/office/drawing/2014/main" id="{00000000-0008-0000-0200-000010030000}"/>
            </a:ext>
          </a:extLst>
        </xdr:cNvPr>
        <xdr:cNvSpPr txBox="1"/>
      </xdr:nvSpPr>
      <xdr:spPr>
        <a:xfrm>
          <a:off x="13500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131463</xdr:rowOff>
    </xdr:from>
    <xdr:ext cx="405111" cy="259045"/>
    <xdr:sp macro="" textlink="">
      <xdr:nvSpPr>
        <xdr:cNvPr id="785" name="n_4aveValue【消防施設】&#10;有形固定資産減価償却率">
          <a:extLst>
            <a:ext uri="{FF2B5EF4-FFF2-40B4-BE49-F238E27FC236}">
              <a16:creationId xmlns:a16="http://schemas.microsoft.com/office/drawing/2014/main" id="{00000000-0008-0000-0200-000011030000}"/>
            </a:ext>
          </a:extLst>
        </xdr:cNvPr>
        <xdr:cNvSpPr txBox="1"/>
      </xdr:nvSpPr>
      <xdr:spPr>
        <a:xfrm>
          <a:off x="12611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132097</xdr:rowOff>
    </xdr:from>
    <xdr:ext cx="405111" cy="259045"/>
    <xdr:sp macro="" textlink="">
      <xdr:nvSpPr>
        <xdr:cNvPr id="786" name="n_1mainValue【消防施設】&#10;有形固定資産減価償却率">
          <a:extLst>
            <a:ext uri="{FF2B5EF4-FFF2-40B4-BE49-F238E27FC236}">
              <a16:creationId xmlns:a16="http://schemas.microsoft.com/office/drawing/2014/main" id="{00000000-0008-0000-0200-000012030000}"/>
            </a:ext>
          </a:extLst>
        </xdr:cNvPr>
        <xdr:cNvSpPr txBox="1"/>
      </xdr:nvSpPr>
      <xdr:spPr>
        <a:xfrm>
          <a:off x="15266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97807</xdr:rowOff>
    </xdr:from>
    <xdr:ext cx="405111" cy="259045"/>
    <xdr:sp macro="" textlink="">
      <xdr:nvSpPr>
        <xdr:cNvPr id="787" name="n_2mainValue【消防施設】&#10;有形固定資産減価償却率">
          <a:extLst>
            <a:ext uri="{FF2B5EF4-FFF2-40B4-BE49-F238E27FC236}">
              <a16:creationId xmlns:a16="http://schemas.microsoft.com/office/drawing/2014/main" id="{00000000-0008-0000-0200-000013030000}"/>
            </a:ext>
          </a:extLst>
        </xdr:cNvPr>
        <xdr:cNvSpPr txBox="1"/>
      </xdr:nvSpPr>
      <xdr:spPr>
        <a:xfrm>
          <a:off x="14389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86377</xdr:rowOff>
    </xdr:from>
    <xdr:ext cx="405111" cy="259045"/>
    <xdr:sp macro="" textlink="">
      <xdr:nvSpPr>
        <xdr:cNvPr id="788" name="n_3mainValue【消防施設】&#10;有形固定資産減価償却率">
          <a:extLst>
            <a:ext uri="{FF2B5EF4-FFF2-40B4-BE49-F238E27FC236}">
              <a16:creationId xmlns:a16="http://schemas.microsoft.com/office/drawing/2014/main" id="{00000000-0008-0000-0200-000014030000}"/>
            </a:ext>
          </a:extLst>
        </xdr:cNvPr>
        <xdr:cNvSpPr txBox="1"/>
      </xdr:nvSpPr>
      <xdr:spPr>
        <a:xfrm>
          <a:off x="13500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55897</xdr:rowOff>
    </xdr:from>
    <xdr:ext cx="405111" cy="259045"/>
    <xdr:sp macro="" textlink="">
      <xdr:nvSpPr>
        <xdr:cNvPr id="789" name="n_4mainValue【消防施設】&#10;有形固定資産減価償却率">
          <a:extLst>
            <a:ext uri="{FF2B5EF4-FFF2-40B4-BE49-F238E27FC236}">
              <a16:creationId xmlns:a16="http://schemas.microsoft.com/office/drawing/2014/main" id="{00000000-0008-0000-0200-000015030000}"/>
            </a:ext>
          </a:extLst>
        </xdr:cNvPr>
        <xdr:cNvSpPr txBox="1"/>
      </xdr:nvSpPr>
      <xdr:spPr>
        <a:xfrm>
          <a:off x="12611744" y="1377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5" name="正方形/長方形 794">
          <a:extLst>
            <a:ext uri="{FF2B5EF4-FFF2-40B4-BE49-F238E27FC236}">
              <a16:creationId xmlns:a16="http://schemas.microsoft.com/office/drawing/2014/main" id="{00000000-0008-0000-0200-00001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6" name="正方形/長方形 795">
          <a:extLst>
            <a:ext uri="{FF2B5EF4-FFF2-40B4-BE49-F238E27FC236}">
              <a16:creationId xmlns:a16="http://schemas.microsoft.com/office/drawing/2014/main" id="{00000000-0008-0000-0200-00001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7" name="正方形/長方形 796">
          <a:extLst>
            <a:ext uri="{FF2B5EF4-FFF2-40B4-BE49-F238E27FC236}">
              <a16:creationId xmlns:a16="http://schemas.microsoft.com/office/drawing/2014/main" id="{00000000-0008-0000-0200-00001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800" name="直線コネクタ 799">
          <a:extLst>
            <a:ext uri="{FF2B5EF4-FFF2-40B4-BE49-F238E27FC236}">
              <a16:creationId xmlns:a16="http://schemas.microsoft.com/office/drawing/2014/main" id="{00000000-0008-0000-0200-00002003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801" name="テキスト ボックス 800">
          <a:extLst>
            <a:ext uri="{FF2B5EF4-FFF2-40B4-BE49-F238E27FC236}">
              <a16:creationId xmlns:a16="http://schemas.microsoft.com/office/drawing/2014/main" id="{00000000-0008-0000-0200-00002103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802" name="直線コネクタ 801">
          <a:extLst>
            <a:ext uri="{FF2B5EF4-FFF2-40B4-BE49-F238E27FC236}">
              <a16:creationId xmlns:a16="http://schemas.microsoft.com/office/drawing/2014/main" id="{00000000-0008-0000-0200-00002203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803" name="テキスト ボックス 802">
          <a:extLst>
            <a:ext uri="{FF2B5EF4-FFF2-40B4-BE49-F238E27FC236}">
              <a16:creationId xmlns:a16="http://schemas.microsoft.com/office/drawing/2014/main" id="{00000000-0008-0000-0200-00002303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4" name="直線コネクタ 803">
          <a:extLst>
            <a:ext uri="{FF2B5EF4-FFF2-40B4-BE49-F238E27FC236}">
              <a16:creationId xmlns:a16="http://schemas.microsoft.com/office/drawing/2014/main" id="{00000000-0008-0000-0200-00002403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5" name="テキスト ボックス 804">
          <a:extLst>
            <a:ext uri="{FF2B5EF4-FFF2-40B4-BE49-F238E27FC236}">
              <a16:creationId xmlns:a16="http://schemas.microsoft.com/office/drawing/2014/main" id="{00000000-0008-0000-0200-00002503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6" name="直線コネクタ 805">
          <a:extLst>
            <a:ext uri="{FF2B5EF4-FFF2-40B4-BE49-F238E27FC236}">
              <a16:creationId xmlns:a16="http://schemas.microsoft.com/office/drawing/2014/main" id="{00000000-0008-0000-0200-00002603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8" name="直線コネクタ 807">
          <a:extLst>
            <a:ext uri="{FF2B5EF4-FFF2-40B4-BE49-F238E27FC236}">
              <a16:creationId xmlns:a16="http://schemas.microsoft.com/office/drawing/2014/main" id="{00000000-0008-0000-0200-00002803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10" name="直線コネクタ 809">
          <a:extLst>
            <a:ext uri="{FF2B5EF4-FFF2-40B4-BE49-F238E27FC236}">
              <a16:creationId xmlns:a16="http://schemas.microsoft.com/office/drawing/2014/main" id="{00000000-0008-0000-0200-00002A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1" name="テキスト ボックス 810">
          <a:extLst>
            <a:ext uri="{FF2B5EF4-FFF2-40B4-BE49-F238E27FC236}">
              <a16:creationId xmlns:a16="http://schemas.microsoft.com/office/drawing/2014/main" id="{00000000-0008-0000-0200-00002B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2" name="【消防施設】&#10;一人当たり面積グラフ枠">
          <a:extLst>
            <a:ext uri="{FF2B5EF4-FFF2-40B4-BE49-F238E27FC236}">
              <a16:creationId xmlns:a16="http://schemas.microsoft.com/office/drawing/2014/main" id="{00000000-0008-0000-0200-00002C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121920</xdr:rowOff>
    </xdr:from>
    <xdr:to>
      <xdr:col>116</xdr:col>
      <xdr:colOff>62864</xdr:colOff>
      <xdr:row>86</xdr:row>
      <xdr:rowOff>99822</xdr:rowOff>
    </xdr:to>
    <xdr:cxnSp macro="">
      <xdr:nvCxnSpPr>
        <xdr:cNvPr id="813" name="直線コネクタ 812">
          <a:extLst>
            <a:ext uri="{FF2B5EF4-FFF2-40B4-BE49-F238E27FC236}">
              <a16:creationId xmlns:a16="http://schemas.microsoft.com/office/drawing/2014/main" id="{00000000-0008-0000-0200-00002D030000}"/>
            </a:ext>
          </a:extLst>
        </xdr:cNvPr>
        <xdr:cNvCxnSpPr/>
      </xdr:nvCxnSpPr>
      <xdr:spPr>
        <a:xfrm flipV="1">
          <a:off x="22160864" y="13837920"/>
          <a:ext cx="0" cy="1006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103649</xdr:rowOff>
    </xdr:from>
    <xdr:ext cx="469744" cy="259045"/>
    <xdr:sp macro="" textlink="">
      <xdr:nvSpPr>
        <xdr:cNvPr id="814" name="【消防施設】&#10;一人当たり面積最小値テキスト">
          <a:extLst>
            <a:ext uri="{FF2B5EF4-FFF2-40B4-BE49-F238E27FC236}">
              <a16:creationId xmlns:a16="http://schemas.microsoft.com/office/drawing/2014/main" id="{00000000-0008-0000-0200-00002E030000}"/>
            </a:ext>
          </a:extLst>
        </xdr:cNvPr>
        <xdr:cNvSpPr txBox="1"/>
      </xdr:nvSpPr>
      <xdr:spPr>
        <a:xfrm>
          <a:off x="22199600"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99822</xdr:rowOff>
    </xdr:from>
    <xdr:to>
      <xdr:col>116</xdr:col>
      <xdr:colOff>152400</xdr:colOff>
      <xdr:row>86</xdr:row>
      <xdr:rowOff>99822</xdr:rowOff>
    </xdr:to>
    <xdr:cxnSp macro="">
      <xdr:nvCxnSpPr>
        <xdr:cNvPr id="815" name="直線コネクタ 814">
          <a:extLst>
            <a:ext uri="{FF2B5EF4-FFF2-40B4-BE49-F238E27FC236}">
              <a16:creationId xmlns:a16="http://schemas.microsoft.com/office/drawing/2014/main" id="{00000000-0008-0000-0200-00002F030000}"/>
            </a:ext>
          </a:extLst>
        </xdr:cNvPr>
        <xdr:cNvCxnSpPr/>
      </xdr:nvCxnSpPr>
      <xdr:spPr>
        <a:xfrm>
          <a:off x="22072600" y="1484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79</xdr:row>
      <xdr:rowOff>68597</xdr:rowOff>
    </xdr:from>
    <xdr:ext cx="469744" cy="259045"/>
    <xdr:sp macro="" textlink="">
      <xdr:nvSpPr>
        <xdr:cNvPr id="816" name="【消防施設】&#10;一人当たり面積最大値テキスト">
          <a:extLst>
            <a:ext uri="{FF2B5EF4-FFF2-40B4-BE49-F238E27FC236}">
              <a16:creationId xmlns:a16="http://schemas.microsoft.com/office/drawing/2014/main" id="{00000000-0008-0000-0200-000030030000}"/>
            </a:ext>
          </a:extLst>
        </xdr:cNvPr>
        <xdr:cNvSpPr txBox="1"/>
      </xdr:nvSpPr>
      <xdr:spPr>
        <a:xfrm>
          <a:off x="22199600" y="13613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121920</xdr:rowOff>
    </xdr:from>
    <xdr:to>
      <xdr:col>116</xdr:col>
      <xdr:colOff>152400</xdr:colOff>
      <xdr:row>80</xdr:row>
      <xdr:rowOff>121920</xdr:rowOff>
    </xdr:to>
    <xdr:cxnSp macro="">
      <xdr:nvCxnSpPr>
        <xdr:cNvPr id="817" name="直線コネクタ 816">
          <a:extLst>
            <a:ext uri="{FF2B5EF4-FFF2-40B4-BE49-F238E27FC236}">
              <a16:creationId xmlns:a16="http://schemas.microsoft.com/office/drawing/2014/main" id="{00000000-0008-0000-0200-000031030000}"/>
            </a:ext>
          </a:extLst>
        </xdr:cNvPr>
        <xdr:cNvCxnSpPr/>
      </xdr:nvCxnSpPr>
      <xdr:spPr>
        <a:xfrm>
          <a:off x="22072600" y="1383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114316</xdr:rowOff>
    </xdr:from>
    <xdr:ext cx="469744" cy="259045"/>
    <xdr:sp macro="" textlink="">
      <xdr:nvSpPr>
        <xdr:cNvPr id="818" name="【消防施設】&#10;一人当たり面積平均値テキスト">
          <a:extLst>
            <a:ext uri="{FF2B5EF4-FFF2-40B4-BE49-F238E27FC236}">
              <a16:creationId xmlns:a16="http://schemas.microsoft.com/office/drawing/2014/main" id="{00000000-0008-0000-0200-000032030000}"/>
            </a:ext>
          </a:extLst>
        </xdr:cNvPr>
        <xdr:cNvSpPr txBox="1"/>
      </xdr:nvSpPr>
      <xdr:spPr>
        <a:xfrm>
          <a:off x="22199600" y="14687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135889</xdr:rowOff>
    </xdr:from>
    <xdr:to>
      <xdr:col>116</xdr:col>
      <xdr:colOff>114300</xdr:colOff>
      <xdr:row>86</xdr:row>
      <xdr:rowOff>66039</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21107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135128</xdr:rowOff>
    </xdr:from>
    <xdr:to>
      <xdr:col>112</xdr:col>
      <xdr:colOff>38100</xdr:colOff>
      <xdr:row>86</xdr:row>
      <xdr:rowOff>65278</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21272500" y="14708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77</xdr:row>
      <xdr:rowOff>146558</xdr:rowOff>
    </xdr:from>
    <xdr:to>
      <xdr:col>107</xdr:col>
      <xdr:colOff>101600</xdr:colOff>
      <xdr:row>78</xdr:row>
      <xdr:rowOff>76708</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20383500" y="1334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131318</xdr:rowOff>
    </xdr:from>
    <xdr:to>
      <xdr:col>102</xdr:col>
      <xdr:colOff>165100</xdr:colOff>
      <xdr:row>86</xdr:row>
      <xdr:rowOff>61468</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9494500" y="1470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132842</xdr:rowOff>
    </xdr:from>
    <xdr:to>
      <xdr:col>98</xdr:col>
      <xdr:colOff>38100</xdr:colOff>
      <xdr:row>86</xdr:row>
      <xdr:rowOff>62992</xdr:rowOff>
    </xdr:to>
    <xdr:sp macro="" textlink="">
      <xdr:nvSpPr>
        <xdr:cNvPr id="823" name="フローチャート: 判断 822">
          <a:extLst>
            <a:ext uri="{FF2B5EF4-FFF2-40B4-BE49-F238E27FC236}">
              <a16:creationId xmlns:a16="http://schemas.microsoft.com/office/drawing/2014/main" id="{00000000-0008-0000-0200-000037030000}"/>
            </a:ext>
          </a:extLst>
        </xdr:cNvPr>
        <xdr:cNvSpPr/>
      </xdr:nvSpPr>
      <xdr:spPr>
        <a:xfrm>
          <a:off x="18605500" y="14706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93218</xdr:rowOff>
    </xdr:from>
    <xdr:to>
      <xdr:col>116</xdr:col>
      <xdr:colOff>114300</xdr:colOff>
      <xdr:row>86</xdr:row>
      <xdr:rowOff>23368</xdr:rowOff>
    </xdr:to>
    <xdr:sp macro="" textlink="">
      <xdr:nvSpPr>
        <xdr:cNvPr id="829" name="楕円 828">
          <a:extLst>
            <a:ext uri="{FF2B5EF4-FFF2-40B4-BE49-F238E27FC236}">
              <a16:creationId xmlns:a16="http://schemas.microsoft.com/office/drawing/2014/main" id="{00000000-0008-0000-0200-00003D030000}"/>
            </a:ext>
          </a:extLst>
        </xdr:cNvPr>
        <xdr:cNvSpPr/>
      </xdr:nvSpPr>
      <xdr:spPr>
        <a:xfrm>
          <a:off x="22110700" y="1466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116095</xdr:rowOff>
    </xdr:from>
    <xdr:ext cx="469744" cy="259045"/>
    <xdr:sp macro="" textlink="">
      <xdr:nvSpPr>
        <xdr:cNvPr id="830" name="【消防施設】&#10;一人当たり面積該当値テキスト">
          <a:extLst>
            <a:ext uri="{FF2B5EF4-FFF2-40B4-BE49-F238E27FC236}">
              <a16:creationId xmlns:a16="http://schemas.microsoft.com/office/drawing/2014/main" id="{00000000-0008-0000-0200-00003E030000}"/>
            </a:ext>
          </a:extLst>
        </xdr:cNvPr>
        <xdr:cNvSpPr txBox="1"/>
      </xdr:nvSpPr>
      <xdr:spPr>
        <a:xfrm>
          <a:off x="22199600" y="1451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831" name="楕円 830">
          <a:extLst>
            <a:ext uri="{FF2B5EF4-FFF2-40B4-BE49-F238E27FC236}">
              <a16:creationId xmlns:a16="http://schemas.microsoft.com/office/drawing/2014/main" id="{00000000-0008-0000-0200-00003F030000}"/>
            </a:ext>
          </a:extLst>
        </xdr:cNvPr>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144018</xdr:rowOff>
    </xdr:from>
    <xdr:to>
      <xdr:col>116</xdr:col>
      <xdr:colOff>63500</xdr:colOff>
      <xdr:row>85</xdr:row>
      <xdr:rowOff>145542</xdr:rowOff>
    </xdr:to>
    <xdr:cxnSp macro="">
      <xdr:nvCxnSpPr>
        <xdr:cNvPr id="832" name="直線コネクタ 831">
          <a:extLst>
            <a:ext uri="{FF2B5EF4-FFF2-40B4-BE49-F238E27FC236}">
              <a16:creationId xmlns:a16="http://schemas.microsoft.com/office/drawing/2014/main" id="{00000000-0008-0000-0200-000040030000}"/>
            </a:ext>
          </a:extLst>
        </xdr:cNvPr>
        <xdr:cNvCxnSpPr/>
      </xdr:nvCxnSpPr>
      <xdr:spPr>
        <a:xfrm flipV="1">
          <a:off x="21323300" y="1471726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97028</xdr:rowOff>
    </xdr:from>
    <xdr:to>
      <xdr:col>107</xdr:col>
      <xdr:colOff>101600</xdr:colOff>
      <xdr:row>86</xdr:row>
      <xdr:rowOff>27178</xdr:rowOff>
    </xdr:to>
    <xdr:sp macro="" textlink="">
      <xdr:nvSpPr>
        <xdr:cNvPr id="833" name="楕円 832">
          <a:extLst>
            <a:ext uri="{FF2B5EF4-FFF2-40B4-BE49-F238E27FC236}">
              <a16:creationId xmlns:a16="http://schemas.microsoft.com/office/drawing/2014/main" id="{00000000-0008-0000-0200-000041030000}"/>
            </a:ext>
          </a:extLst>
        </xdr:cNvPr>
        <xdr:cNvSpPr/>
      </xdr:nvSpPr>
      <xdr:spPr>
        <a:xfrm>
          <a:off x="20383500" y="146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147828</xdr:rowOff>
    </xdr:to>
    <xdr:cxnSp macro="">
      <xdr:nvCxnSpPr>
        <xdr:cNvPr id="834" name="直線コネクタ 833">
          <a:extLst>
            <a:ext uri="{FF2B5EF4-FFF2-40B4-BE49-F238E27FC236}">
              <a16:creationId xmlns:a16="http://schemas.microsoft.com/office/drawing/2014/main" id="{00000000-0008-0000-0200-000042030000}"/>
            </a:ext>
          </a:extLst>
        </xdr:cNvPr>
        <xdr:cNvCxnSpPr/>
      </xdr:nvCxnSpPr>
      <xdr:spPr>
        <a:xfrm flipV="1">
          <a:off x="20434300" y="1471879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835" name="楕円 834">
          <a:extLst>
            <a:ext uri="{FF2B5EF4-FFF2-40B4-BE49-F238E27FC236}">
              <a16:creationId xmlns:a16="http://schemas.microsoft.com/office/drawing/2014/main" id="{00000000-0008-0000-0200-000043030000}"/>
            </a:ext>
          </a:extLst>
        </xdr:cNvPr>
        <xdr:cNvSpPr/>
      </xdr:nvSpPr>
      <xdr:spPr>
        <a:xfrm>
          <a:off x="19494500" y="146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147828</xdr:rowOff>
    </xdr:from>
    <xdr:to>
      <xdr:col>107</xdr:col>
      <xdr:colOff>50800</xdr:colOff>
      <xdr:row>85</xdr:row>
      <xdr:rowOff>160782</xdr:rowOff>
    </xdr:to>
    <xdr:cxnSp macro="">
      <xdr:nvCxnSpPr>
        <xdr:cNvPr id="836" name="直線コネクタ 835">
          <a:extLst>
            <a:ext uri="{FF2B5EF4-FFF2-40B4-BE49-F238E27FC236}">
              <a16:creationId xmlns:a16="http://schemas.microsoft.com/office/drawing/2014/main" id="{00000000-0008-0000-0200-000044030000}"/>
            </a:ext>
          </a:extLst>
        </xdr:cNvPr>
        <xdr:cNvCxnSpPr/>
      </xdr:nvCxnSpPr>
      <xdr:spPr>
        <a:xfrm flipV="1">
          <a:off x="19545300" y="1472107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112268</xdr:rowOff>
    </xdr:from>
    <xdr:to>
      <xdr:col>98</xdr:col>
      <xdr:colOff>38100</xdr:colOff>
      <xdr:row>86</xdr:row>
      <xdr:rowOff>42418</xdr:rowOff>
    </xdr:to>
    <xdr:sp macro="" textlink="">
      <xdr:nvSpPr>
        <xdr:cNvPr id="837" name="楕円 836">
          <a:extLst>
            <a:ext uri="{FF2B5EF4-FFF2-40B4-BE49-F238E27FC236}">
              <a16:creationId xmlns:a16="http://schemas.microsoft.com/office/drawing/2014/main" id="{00000000-0008-0000-0200-000045030000}"/>
            </a:ext>
          </a:extLst>
        </xdr:cNvPr>
        <xdr:cNvSpPr/>
      </xdr:nvSpPr>
      <xdr:spPr>
        <a:xfrm>
          <a:off x="18605500" y="1468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160782</xdr:rowOff>
    </xdr:from>
    <xdr:to>
      <xdr:col>102</xdr:col>
      <xdr:colOff>114300</xdr:colOff>
      <xdr:row>85</xdr:row>
      <xdr:rowOff>163068</xdr:rowOff>
    </xdr:to>
    <xdr:cxnSp macro="">
      <xdr:nvCxnSpPr>
        <xdr:cNvPr id="838" name="直線コネクタ 837">
          <a:extLst>
            <a:ext uri="{FF2B5EF4-FFF2-40B4-BE49-F238E27FC236}">
              <a16:creationId xmlns:a16="http://schemas.microsoft.com/office/drawing/2014/main" id="{00000000-0008-0000-0200-000046030000}"/>
            </a:ext>
          </a:extLst>
        </xdr:cNvPr>
        <xdr:cNvCxnSpPr/>
      </xdr:nvCxnSpPr>
      <xdr:spPr>
        <a:xfrm flipV="1">
          <a:off x="18656300" y="147340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56405</xdr:rowOff>
    </xdr:from>
    <xdr:ext cx="469744" cy="259045"/>
    <xdr:sp macro="" textlink="">
      <xdr:nvSpPr>
        <xdr:cNvPr id="839" name="n_1aveValue【消防施設】&#10;一人当たり面積">
          <a:extLst>
            <a:ext uri="{FF2B5EF4-FFF2-40B4-BE49-F238E27FC236}">
              <a16:creationId xmlns:a16="http://schemas.microsoft.com/office/drawing/2014/main" id="{00000000-0008-0000-0200-000047030000}"/>
            </a:ext>
          </a:extLst>
        </xdr:cNvPr>
        <xdr:cNvSpPr txBox="1"/>
      </xdr:nvSpPr>
      <xdr:spPr>
        <a:xfrm>
          <a:off x="21075727" y="1480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93235</xdr:rowOff>
    </xdr:from>
    <xdr:ext cx="469744" cy="259045"/>
    <xdr:sp macro="" textlink="">
      <xdr:nvSpPr>
        <xdr:cNvPr id="840" name="n_2aveValue【消防施設】&#10;一人当たり面積">
          <a:extLst>
            <a:ext uri="{FF2B5EF4-FFF2-40B4-BE49-F238E27FC236}">
              <a16:creationId xmlns:a16="http://schemas.microsoft.com/office/drawing/2014/main" id="{00000000-0008-0000-0200-000048030000}"/>
            </a:ext>
          </a:extLst>
        </xdr:cNvPr>
        <xdr:cNvSpPr txBox="1"/>
      </xdr:nvSpPr>
      <xdr:spPr>
        <a:xfrm>
          <a:off x="20199427" y="1312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52595</xdr:rowOff>
    </xdr:from>
    <xdr:ext cx="469744" cy="259045"/>
    <xdr:sp macro="" textlink="">
      <xdr:nvSpPr>
        <xdr:cNvPr id="841" name="n_3aveValue【消防施設】&#10;一人当たり面積">
          <a:extLst>
            <a:ext uri="{FF2B5EF4-FFF2-40B4-BE49-F238E27FC236}">
              <a16:creationId xmlns:a16="http://schemas.microsoft.com/office/drawing/2014/main" id="{00000000-0008-0000-0200-000049030000}"/>
            </a:ext>
          </a:extLst>
        </xdr:cNvPr>
        <xdr:cNvSpPr txBox="1"/>
      </xdr:nvSpPr>
      <xdr:spPr>
        <a:xfrm>
          <a:off x="19310427" y="14797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54119</xdr:rowOff>
    </xdr:from>
    <xdr:ext cx="469744" cy="259045"/>
    <xdr:sp macro="" textlink="">
      <xdr:nvSpPr>
        <xdr:cNvPr id="842" name="n_4aveValue【消防施設】&#10;一人当たり面積">
          <a:extLst>
            <a:ext uri="{FF2B5EF4-FFF2-40B4-BE49-F238E27FC236}">
              <a16:creationId xmlns:a16="http://schemas.microsoft.com/office/drawing/2014/main" id="{00000000-0008-0000-0200-00004A030000}"/>
            </a:ext>
          </a:extLst>
        </xdr:cNvPr>
        <xdr:cNvSpPr txBox="1"/>
      </xdr:nvSpPr>
      <xdr:spPr>
        <a:xfrm>
          <a:off x="18421427" y="14798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41419</xdr:rowOff>
    </xdr:from>
    <xdr:ext cx="469744" cy="259045"/>
    <xdr:sp macro="" textlink="">
      <xdr:nvSpPr>
        <xdr:cNvPr id="843" name="n_1mainValue【消防施設】&#10;一人当たり面積">
          <a:extLst>
            <a:ext uri="{FF2B5EF4-FFF2-40B4-BE49-F238E27FC236}">
              <a16:creationId xmlns:a16="http://schemas.microsoft.com/office/drawing/2014/main" id="{00000000-0008-0000-0200-00004B030000}"/>
            </a:ext>
          </a:extLst>
        </xdr:cNvPr>
        <xdr:cNvSpPr txBox="1"/>
      </xdr:nvSpPr>
      <xdr:spPr>
        <a:xfrm>
          <a:off x="21075727" y="1444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18305</xdr:rowOff>
    </xdr:from>
    <xdr:ext cx="469744" cy="259045"/>
    <xdr:sp macro="" textlink="">
      <xdr:nvSpPr>
        <xdr:cNvPr id="844" name="n_2mainValue【消防施設】&#10;一人当たり面積">
          <a:extLst>
            <a:ext uri="{FF2B5EF4-FFF2-40B4-BE49-F238E27FC236}">
              <a16:creationId xmlns:a16="http://schemas.microsoft.com/office/drawing/2014/main" id="{00000000-0008-0000-0200-00004C030000}"/>
            </a:ext>
          </a:extLst>
        </xdr:cNvPr>
        <xdr:cNvSpPr txBox="1"/>
      </xdr:nvSpPr>
      <xdr:spPr>
        <a:xfrm>
          <a:off x="20199427" y="14763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845" name="n_3mainValue【消防施設】&#10;一人当たり面積">
          <a:extLst>
            <a:ext uri="{FF2B5EF4-FFF2-40B4-BE49-F238E27FC236}">
              <a16:creationId xmlns:a16="http://schemas.microsoft.com/office/drawing/2014/main" id="{00000000-0008-0000-0200-00004D030000}"/>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58945</xdr:rowOff>
    </xdr:from>
    <xdr:ext cx="469744" cy="259045"/>
    <xdr:sp macro="" textlink="">
      <xdr:nvSpPr>
        <xdr:cNvPr id="846" name="n_4mainValue【消防施設】&#10;一人当たり面積">
          <a:extLst>
            <a:ext uri="{FF2B5EF4-FFF2-40B4-BE49-F238E27FC236}">
              <a16:creationId xmlns:a16="http://schemas.microsoft.com/office/drawing/2014/main" id="{00000000-0008-0000-0200-00004E030000}"/>
            </a:ext>
          </a:extLst>
        </xdr:cNvPr>
        <xdr:cNvSpPr txBox="1"/>
      </xdr:nvSpPr>
      <xdr:spPr>
        <a:xfrm>
          <a:off x="18421427" y="1446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正方形/長方形 853">
          <a:extLst>
            <a:ext uri="{FF2B5EF4-FFF2-40B4-BE49-F238E27FC236}">
              <a16:creationId xmlns:a16="http://schemas.microsoft.com/office/drawing/2014/main" id="{00000000-0008-0000-0200-000056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5" name="テキスト ボックス 854">
          <a:extLst>
            <a:ext uri="{FF2B5EF4-FFF2-40B4-BE49-F238E27FC236}">
              <a16:creationId xmlns:a16="http://schemas.microsoft.com/office/drawing/2014/main" id="{00000000-0008-0000-0200-000057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6" name="直線コネクタ 855">
          <a:extLst>
            <a:ext uri="{FF2B5EF4-FFF2-40B4-BE49-F238E27FC236}">
              <a16:creationId xmlns:a16="http://schemas.microsoft.com/office/drawing/2014/main" id="{00000000-0008-0000-0200-000058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8" name="直線コネクタ 857">
          <a:extLst>
            <a:ext uri="{FF2B5EF4-FFF2-40B4-BE49-F238E27FC236}">
              <a16:creationId xmlns:a16="http://schemas.microsoft.com/office/drawing/2014/main" id="{00000000-0008-0000-0200-00005A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60" name="直線コネクタ 859">
          <a:extLst>
            <a:ext uri="{FF2B5EF4-FFF2-40B4-BE49-F238E27FC236}">
              <a16:creationId xmlns:a16="http://schemas.microsoft.com/office/drawing/2014/main" id="{00000000-0008-0000-0200-00005C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2" name="直線コネクタ 861">
          <a:extLst>
            <a:ext uri="{FF2B5EF4-FFF2-40B4-BE49-F238E27FC236}">
              <a16:creationId xmlns:a16="http://schemas.microsoft.com/office/drawing/2014/main" id="{00000000-0008-0000-0200-00005E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3" name="テキスト ボックス 862">
          <a:extLst>
            <a:ext uri="{FF2B5EF4-FFF2-40B4-BE49-F238E27FC236}">
              <a16:creationId xmlns:a16="http://schemas.microsoft.com/office/drawing/2014/main" id="{00000000-0008-0000-0200-00005F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5" name="テキスト ボックス 864">
          <a:extLst>
            <a:ext uri="{FF2B5EF4-FFF2-40B4-BE49-F238E27FC236}">
              <a16:creationId xmlns:a16="http://schemas.microsoft.com/office/drawing/2014/main" id="{00000000-0008-0000-0200-000061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7" name="テキスト ボックス 866">
          <a:extLst>
            <a:ext uri="{FF2B5EF4-FFF2-40B4-BE49-F238E27FC236}">
              <a16:creationId xmlns:a16="http://schemas.microsoft.com/office/drawing/2014/main" id="{00000000-0008-0000-0200-000063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9" name="テキスト ボックス 868">
          <a:extLst>
            <a:ext uri="{FF2B5EF4-FFF2-40B4-BE49-F238E27FC236}">
              <a16:creationId xmlns:a16="http://schemas.microsoft.com/office/drawing/2014/main" id="{00000000-0008-0000-0200-000065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1" name="【庁舎】&#10;有形固定資産減価償却率グラフ枠">
          <a:extLst>
            <a:ext uri="{FF2B5EF4-FFF2-40B4-BE49-F238E27FC236}">
              <a16:creationId xmlns:a16="http://schemas.microsoft.com/office/drawing/2014/main" id="{00000000-0008-0000-0200-000067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872" name="直線コネクタ 871">
          <a:extLst>
            <a:ext uri="{FF2B5EF4-FFF2-40B4-BE49-F238E27FC236}">
              <a16:creationId xmlns:a16="http://schemas.microsoft.com/office/drawing/2014/main" id="{00000000-0008-0000-0200-000068030000}"/>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3" name="【庁舎】&#10;有形固定資産減価償却率最小値テキスト">
          <a:extLst>
            <a:ext uri="{FF2B5EF4-FFF2-40B4-BE49-F238E27FC236}">
              <a16:creationId xmlns:a16="http://schemas.microsoft.com/office/drawing/2014/main" id="{00000000-0008-0000-0200-00006903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4" name="直線コネクタ 873">
          <a:extLst>
            <a:ext uri="{FF2B5EF4-FFF2-40B4-BE49-F238E27FC236}">
              <a16:creationId xmlns:a16="http://schemas.microsoft.com/office/drawing/2014/main" id="{00000000-0008-0000-0200-00006A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875" name="【庁舎】&#10;有形固定資産減価償却率最大値テキスト">
          <a:extLst>
            <a:ext uri="{FF2B5EF4-FFF2-40B4-BE49-F238E27FC236}">
              <a16:creationId xmlns:a16="http://schemas.microsoft.com/office/drawing/2014/main" id="{00000000-0008-0000-0200-00006B030000}"/>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876" name="直線コネクタ 875">
          <a:extLst>
            <a:ext uri="{FF2B5EF4-FFF2-40B4-BE49-F238E27FC236}">
              <a16:creationId xmlns:a16="http://schemas.microsoft.com/office/drawing/2014/main" id="{00000000-0008-0000-0200-00006C030000}"/>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107059</xdr:rowOff>
    </xdr:from>
    <xdr:ext cx="405111" cy="259045"/>
    <xdr:sp macro="" textlink="">
      <xdr:nvSpPr>
        <xdr:cNvPr id="877" name="【庁舎】&#10;有形固定資産減価償却率平均値テキスト">
          <a:extLst>
            <a:ext uri="{FF2B5EF4-FFF2-40B4-BE49-F238E27FC236}">
              <a16:creationId xmlns:a16="http://schemas.microsoft.com/office/drawing/2014/main" id="{00000000-0008-0000-0200-00006D030000}"/>
            </a:ext>
          </a:extLst>
        </xdr:cNvPr>
        <xdr:cNvSpPr txBox="1"/>
      </xdr:nvSpPr>
      <xdr:spPr>
        <a:xfrm>
          <a:off x="16357600" y="1776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48261</xdr:rowOff>
    </xdr:from>
    <xdr:to>
      <xdr:col>72</xdr:col>
      <xdr:colOff>38100</xdr:colOff>
      <xdr:row>104</xdr:row>
      <xdr:rowOff>149861</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3652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82" name="フローチャート: 判断 881">
          <a:extLst>
            <a:ext uri="{FF2B5EF4-FFF2-40B4-BE49-F238E27FC236}">
              <a16:creationId xmlns:a16="http://schemas.microsoft.com/office/drawing/2014/main" id="{00000000-0008-0000-0200-000072030000}"/>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4173</xdr:rowOff>
    </xdr:from>
    <xdr:to>
      <xdr:col>85</xdr:col>
      <xdr:colOff>177800</xdr:colOff>
      <xdr:row>107</xdr:row>
      <xdr:rowOff>105773</xdr:rowOff>
    </xdr:to>
    <xdr:sp macro="" textlink="">
      <xdr:nvSpPr>
        <xdr:cNvPr id="888" name="楕円 887">
          <a:extLst>
            <a:ext uri="{FF2B5EF4-FFF2-40B4-BE49-F238E27FC236}">
              <a16:creationId xmlns:a16="http://schemas.microsoft.com/office/drawing/2014/main" id="{00000000-0008-0000-0200-000078030000}"/>
            </a:ext>
          </a:extLst>
        </xdr:cNvPr>
        <xdr:cNvSpPr/>
      </xdr:nvSpPr>
      <xdr:spPr>
        <a:xfrm>
          <a:off x="162687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154050</xdr:rowOff>
    </xdr:from>
    <xdr:ext cx="405111" cy="259045"/>
    <xdr:sp macro="" textlink="">
      <xdr:nvSpPr>
        <xdr:cNvPr id="889" name="【庁舎】&#10;有形固定資産減価償却率該当値テキスト">
          <a:extLst>
            <a:ext uri="{FF2B5EF4-FFF2-40B4-BE49-F238E27FC236}">
              <a16:creationId xmlns:a16="http://schemas.microsoft.com/office/drawing/2014/main" id="{00000000-0008-0000-0200-000079030000}"/>
            </a:ext>
          </a:extLst>
        </xdr:cNvPr>
        <xdr:cNvSpPr txBox="1"/>
      </xdr:nvSpPr>
      <xdr:spPr>
        <a:xfrm>
          <a:off x="16357600"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118473</xdr:rowOff>
    </xdr:from>
    <xdr:to>
      <xdr:col>81</xdr:col>
      <xdr:colOff>101600</xdr:colOff>
      <xdr:row>107</xdr:row>
      <xdr:rowOff>48623</xdr:rowOff>
    </xdr:to>
    <xdr:sp macro="" textlink="">
      <xdr:nvSpPr>
        <xdr:cNvPr id="890" name="楕円 889">
          <a:extLst>
            <a:ext uri="{FF2B5EF4-FFF2-40B4-BE49-F238E27FC236}">
              <a16:creationId xmlns:a16="http://schemas.microsoft.com/office/drawing/2014/main" id="{00000000-0008-0000-0200-00007A030000}"/>
            </a:ext>
          </a:extLst>
        </xdr:cNvPr>
        <xdr:cNvSpPr/>
      </xdr:nvSpPr>
      <xdr:spPr>
        <a:xfrm>
          <a:off x="15430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169273</xdr:rowOff>
    </xdr:from>
    <xdr:to>
      <xdr:col>85</xdr:col>
      <xdr:colOff>127000</xdr:colOff>
      <xdr:row>107</xdr:row>
      <xdr:rowOff>54973</xdr:rowOff>
    </xdr:to>
    <xdr:cxnSp macro="">
      <xdr:nvCxnSpPr>
        <xdr:cNvPr id="891" name="直線コネクタ 890">
          <a:extLst>
            <a:ext uri="{FF2B5EF4-FFF2-40B4-BE49-F238E27FC236}">
              <a16:creationId xmlns:a16="http://schemas.microsoft.com/office/drawing/2014/main" id="{00000000-0008-0000-0200-00007B030000}"/>
            </a:ext>
          </a:extLst>
        </xdr:cNvPr>
        <xdr:cNvCxnSpPr/>
      </xdr:nvCxnSpPr>
      <xdr:spPr>
        <a:xfrm>
          <a:off x="15481300" y="18342973"/>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85816</xdr:rowOff>
    </xdr:from>
    <xdr:to>
      <xdr:col>76</xdr:col>
      <xdr:colOff>165100</xdr:colOff>
      <xdr:row>107</xdr:row>
      <xdr:rowOff>15966</xdr:rowOff>
    </xdr:to>
    <xdr:sp macro="" textlink="">
      <xdr:nvSpPr>
        <xdr:cNvPr id="892" name="楕円 891">
          <a:extLst>
            <a:ext uri="{FF2B5EF4-FFF2-40B4-BE49-F238E27FC236}">
              <a16:creationId xmlns:a16="http://schemas.microsoft.com/office/drawing/2014/main" id="{00000000-0008-0000-0200-00007C030000}"/>
            </a:ext>
          </a:extLst>
        </xdr:cNvPr>
        <xdr:cNvSpPr/>
      </xdr:nvSpPr>
      <xdr:spPr>
        <a:xfrm>
          <a:off x="14541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136616</xdr:rowOff>
    </xdr:from>
    <xdr:to>
      <xdr:col>81</xdr:col>
      <xdr:colOff>50800</xdr:colOff>
      <xdr:row>106</xdr:row>
      <xdr:rowOff>169273</xdr:rowOff>
    </xdr:to>
    <xdr:cxnSp macro="">
      <xdr:nvCxnSpPr>
        <xdr:cNvPr id="893" name="直線コネクタ 892">
          <a:extLst>
            <a:ext uri="{FF2B5EF4-FFF2-40B4-BE49-F238E27FC236}">
              <a16:creationId xmlns:a16="http://schemas.microsoft.com/office/drawing/2014/main" id="{00000000-0008-0000-0200-00007D030000}"/>
            </a:ext>
          </a:extLst>
        </xdr:cNvPr>
        <xdr:cNvCxnSpPr/>
      </xdr:nvCxnSpPr>
      <xdr:spPr>
        <a:xfrm>
          <a:off x="14592300" y="183103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53158</xdr:rowOff>
    </xdr:from>
    <xdr:to>
      <xdr:col>72</xdr:col>
      <xdr:colOff>38100</xdr:colOff>
      <xdr:row>106</xdr:row>
      <xdr:rowOff>154758</xdr:rowOff>
    </xdr:to>
    <xdr:sp macro="" textlink="">
      <xdr:nvSpPr>
        <xdr:cNvPr id="894" name="楕円 893">
          <a:extLst>
            <a:ext uri="{FF2B5EF4-FFF2-40B4-BE49-F238E27FC236}">
              <a16:creationId xmlns:a16="http://schemas.microsoft.com/office/drawing/2014/main" id="{00000000-0008-0000-0200-00007E030000}"/>
            </a:ext>
          </a:extLst>
        </xdr:cNvPr>
        <xdr:cNvSpPr/>
      </xdr:nvSpPr>
      <xdr:spPr>
        <a:xfrm>
          <a:off x="13652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103958</xdr:rowOff>
    </xdr:from>
    <xdr:to>
      <xdr:col>76</xdr:col>
      <xdr:colOff>114300</xdr:colOff>
      <xdr:row>106</xdr:row>
      <xdr:rowOff>136616</xdr:rowOff>
    </xdr:to>
    <xdr:cxnSp macro="">
      <xdr:nvCxnSpPr>
        <xdr:cNvPr id="895" name="直線コネクタ 894">
          <a:extLst>
            <a:ext uri="{FF2B5EF4-FFF2-40B4-BE49-F238E27FC236}">
              <a16:creationId xmlns:a16="http://schemas.microsoft.com/office/drawing/2014/main" id="{00000000-0008-0000-0200-00007F030000}"/>
            </a:ext>
          </a:extLst>
        </xdr:cNvPr>
        <xdr:cNvCxnSpPr/>
      </xdr:nvCxnSpPr>
      <xdr:spPr>
        <a:xfrm>
          <a:off x="13703300" y="182776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20501</xdr:rowOff>
    </xdr:from>
    <xdr:to>
      <xdr:col>67</xdr:col>
      <xdr:colOff>101600</xdr:colOff>
      <xdr:row>106</xdr:row>
      <xdr:rowOff>122101</xdr:rowOff>
    </xdr:to>
    <xdr:sp macro="" textlink="">
      <xdr:nvSpPr>
        <xdr:cNvPr id="896" name="楕円 895">
          <a:extLst>
            <a:ext uri="{FF2B5EF4-FFF2-40B4-BE49-F238E27FC236}">
              <a16:creationId xmlns:a16="http://schemas.microsoft.com/office/drawing/2014/main" id="{00000000-0008-0000-0200-000080030000}"/>
            </a:ext>
          </a:extLst>
        </xdr:cNvPr>
        <xdr:cNvSpPr/>
      </xdr:nvSpPr>
      <xdr:spPr>
        <a:xfrm>
          <a:off x="12763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71301</xdr:rowOff>
    </xdr:from>
    <xdr:to>
      <xdr:col>71</xdr:col>
      <xdr:colOff>177800</xdr:colOff>
      <xdr:row>106</xdr:row>
      <xdr:rowOff>103958</xdr:rowOff>
    </xdr:to>
    <xdr:cxnSp macro="">
      <xdr:nvCxnSpPr>
        <xdr:cNvPr id="897" name="直線コネクタ 896">
          <a:extLst>
            <a:ext uri="{FF2B5EF4-FFF2-40B4-BE49-F238E27FC236}">
              <a16:creationId xmlns:a16="http://schemas.microsoft.com/office/drawing/2014/main" id="{00000000-0008-0000-0200-000081030000}"/>
            </a:ext>
          </a:extLst>
        </xdr:cNvPr>
        <xdr:cNvCxnSpPr/>
      </xdr:nvCxnSpPr>
      <xdr:spPr>
        <a:xfrm>
          <a:off x="12814300" y="1824500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3101</xdr:rowOff>
    </xdr:from>
    <xdr:ext cx="405111" cy="259045"/>
    <xdr:sp macro="" textlink="">
      <xdr:nvSpPr>
        <xdr:cNvPr id="898" name="n_1aveValue【庁舎】&#10;有形固定資産減価償却率">
          <a:extLst>
            <a:ext uri="{FF2B5EF4-FFF2-40B4-BE49-F238E27FC236}">
              <a16:creationId xmlns:a16="http://schemas.microsoft.com/office/drawing/2014/main" id="{00000000-0008-0000-0200-000082030000}"/>
            </a:ext>
          </a:extLst>
        </xdr:cNvPr>
        <xdr:cNvSpPr txBox="1"/>
      </xdr:nvSpPr>
      <xdr:spPr>
        <a:xfrm>
          <a:off x="15266044"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99" name="n_2aveValue【庁舎】&#10;有形固定資産減価償却率">
          <a:extLst>
            <a:ext uri="{FF2B5EF4-FFF2-40B4-BE49-F238E27FC236}">
              <a16:creationId xmlns:a16="http://schemas.microsoft.com/office/drawing/2014/main" id="{00000000-0008-0000-0200-000083030000}"/>
            </a:ext>
          </a:extLst>
        </xdr:cNvPr>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166388</xdr:rowOff>
    </xdr:from>
    <xdr:ext cx="405111" cy="259045"/>
    <xdr:sp macro="" textlink="">
      <xdr:nvSpPr>
        <xdr:cNvPr id="900" name="n_3aveValue【庁舎】&#10;有形固定資産減価償却率">
          <a:extLst>
            <a:ext uri="{FF2B5EF4-FFF2-40B4-BE49-F238E27FC236}">
              <a16:creationId xmlns:a16="http://schemas.microsoft.com/office/drawing/2014/main" id="{00000000-0008-0000-0200-000084030000}"/>
            </a:ext>
          </a:extLst>
        </xdr:cNvPr>
        <xdr:cNvSpPr txBox="1"/>
      </xdr:nvSpPr>
      <xdr:spPr>
        <a:xfrm>
          <a:off x="13500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901" name="n_4aveValue【庁舎】&#10;有形固定資産減価償却率">
          <a:extLst>
            <a:ext uri="{FF2B5EF4-FFF2-40B4-BE49-F238E27FC236}">
              <a16:creationId xmlns:a16="http://schemas.microsoft.com/office/drawing/2014/main" id="{00000000-0008-0000-0200-000085030000}"/>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39750</xdr:rowOff>
    </xdr:from>
    <xdr:ext cx="405111" cy="259045"/>
    <xdr:sp macro="" textlink="">
      <xdr:nvSpPr>
        <xdr:cNvPr id="902" name="n_1mainValue【庁舎】&#10;有形固定資産減価償却率">
          <a:extLst>
            <a:ext uri="{FF2B5EF4-FFF2-40B4-BE49-F238E27FC236}">
              <a16:creationId xmlns:a16="http://schemas.microsoft.com/office/drawing/2014/main" id="{00000000-0008-0000-0200-000086030000}"/>
            </a:ext>
          </a:extLst>
        </xdr:cNvPr>
        <xdr:cNvSpPr txBox="1"/>
      </xdr:nvSpPr>
      <xdr:spPr>
        <a:xfrm>
          <a:off x="152660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7093</xdr:rowOff>
    </xdr:from>
    <xdr:ext cx="405111" cy="259045"/>
    <xdr:sp macro="" textlink="">
      <xdr:nvSpPr>
        <xdr:cNvPr id="903" name="n_2mainValue【庁舎】&#10;有形固定資産減価償却率">
          <a:extLst>
            <a:ext uri="{FF2B5EF4-FFF2-40B4-BE49-F238E27FC236}">
              <a16:creationId xmlns:a16="http://schemas.microsoft.com/office/drawing/2014/main" id="{00000000-0008-0000-0200-000087030000}"/>
            </a:ext>
          </a:extLst>
        </xdr:cNvPr>
        <xdr:cNvSpPr txBox="1"/>
      </xdr:nvSpPr>
      <xdr:spPr>
        <a:xfrm>
          <a:off x="14389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145885</xdr:rowOff>
    </xdr:from>
    <xdr:ext cx="405111" cy="259045"/>
    <xdr:sp macro="" textlink="">
      <xdr:nvSpPr>
        <xdr:cNvPr id="904" name="n_3mainValue【庁舎】&#10;有形固定資産減価償却率">
          <a:extLst>
            <a:ext uri="{FF2B5EF4-FFF2-40B4-BE49-F238E27FC236}">
              <a16:creationId xmlns:a16="http://schemas.microsoft.com/office/drawing/2014/main" id="{00000000-0008-0000-0200-000088030000}"/>
            </a:ext>
          </a:extLst>
        </xdr:cNvPr>
        <xdr:cNvSpPr txBox="1"/>
      </xdr:nvSpPr>
      <xdr:spPr>
        <a:xfrm>
          <a:off x="13500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113228</xdr:rowOff>
    </xdr:from>
    <xdr:ext cx="405111" cy="259045"/>
    <xdr:sp macro="" textlink="">
      <xdr:nvSpPr>
        <xdr:cNvPr id="905" name="n_4mainValue【庁舎】&#10;有形固定資産減価償却率">
          <a:extLst>
            <a:ext uri="{FF2B5EF4-FFF2-40B4-BE49-F238E27FC236}">
              <a16:creationId xmlns:a16="http://schemas.microsoft.com/office/drawing/2014/main" id="{00000000-0008-0000-0200-000089030000}"/>
            </a:ext>
          </a:extLst>
        </xdr:cNvPr>
        <xdr:cNvSpPr txBox="1"/>
      </xdr:nvSpPr>
      <xdr:spPr>
        <a:xfrm>
          <a:off x="12611744" y="1828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2" name="正方形/長方形 911">
          <a:extLst>
            <a:ext uri="{FF2B5EF4-FFF2-40B4-BE49-F238E27FC236}">
              <a16:creationId xmlns:a16="http://schemas.microsoft.com/office/drawing/2014/main" id="{00000000-0008-0000-0200-000090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3" name="正方形/長方形 912">
          <a:extLst>
            <a:ext uri="{FF2B5EF4-FFF2-40B4-BE49-F238E27FC236}">
              <a16:creationId xmlns:a16="http://schemas.microsoft.com/office/drawing/2014/main" id="{00000000-0008-0000-0200-000091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4" name="テキスト ボックス 913">
          <a:extLst>
            <a:ext uri="{FF2B5EF4-FFF2-40B4-BE49-F238E27FC236}">
              <a16:creationId xmlns:a16="http://schemas.microsoft.com/office/drawing/2014/main" id="{00000000-0008-0000-0200-000092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6" name="直線コネクタ 915">
          <a:extLst>
            <a:ext uri="{FF2B5EF4-FFF2-40B4-BE49-F238E27FC236}">
              <a16:creationId xmlns:a16="http://schemas.microsoft.com/office/drawing/2014/main" id="{00000000-0008-0000-0200-000094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8" name="直線コネクタ 917">
          <a:extLst>
            <a:ext uri="{FF2B5EF4-FFF2-40B4-BE49-F238E27FC236}">
              <a16:creationId xmlns:a16="http://schemas.microsoft.com/office/drawing/2014/main" id="{00000000-0008-0000-0200-000096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20" name="直線コネクタ 919">
          <a:extLst>
            <a:ext uri="{FF2B5EF4-FFF2-40B4-BE49-F238E27FC236}">
              <a16:creationId xmlns:a16="http://schemas.microsoft.com/office/drawing/2014/main" id="{00000000-0008-0000-0200-000098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1" name="テキスト ボックス 920">
          <a:extLst>
            <a:ext uri="{FF2B5EF4-FFF2-40B4-BE49-F238E27FC236}">
              <a16:creationId xmlns:a16="http://schemas.microsoft.com/office/drawing/2014/main" id="{00000000-0008-0000-0200-000099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2" name="直線コネクタ 921">
          <a:extLst>
            <a:ext uri="{FF2B5EF4-FFF2-40B4-BE49-F238E27FC236}">
              <a16:creationId xmlns:a16="http://schemas.microsoft.com/office/drawing/2014/main" id="{00000000-0008-0000-0200-00009A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3" name="テキスト ボックス 922">
          <a:extLst>
            <a:ext uri="{FF2B5EF4-FFF2-40B4-BE49-F238E27FC236}">
              <a16:creationId xmlns:a16="http://schemas.microsoft.com/office/drawing/2014/main" id="{00000000-0008-0000-0200-00009B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5" name="テキスト ボックス 924">
          <a:extLst>
            <a:ext uri="{FF2B5EF4-FFF2-40B4-BE49-F238E27FC236}">
              <a16:creationId xmlns:a16="http://schemas.microsoft.com/office/drawing/2014/main" id="{00000000-0008-0000-0200-00009D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7" name="テキスト ボックス 926">
          <a:extLst>
            <a:ext uri="{FF2B5EF4-FFF2-40B4-BE49-F238E27FC236}">
              <a16:creationId xmlns:a16="http://schemas.microsoft.com/office/drawing/2014/main" id="{00000000-0008-0000-0200-00009F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8" name="【庁舎】&#10;一人当たり面積グラフ枠">
          <a:extLst>
            <a:ext uri="{FF2B5EF4-FFF2-40B4-BE49-F238E27FC236}">
              <a16:creationId xmlns:a16="http://schemas.microsoft.com/office/drawing/2014/main" id="{00000000-0008-0000-0200-0000A0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929" name="直線コネクタ 928">
          <a:extLst>
            <a:ext uri="{FF2B5EF4-FFF2-40B4-BE49-F238E27FC236}">
              <a16:creationId xmlns:a16="http://schemas.microsoft.com/office/drawing/2014/main" id="{00000000-0008-0000-0200-0000A1030000}"/>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30" name="【庁舎】&#10;一人当たり面積最小値テキスト">
          <a:extLst>
            <a:ext uri="{FF2B5EF4-FFF2-40B4-BE49-F238E27FC236}">
              <a16:creationId xmlns:a16="http://schemas.microsoft.com/office/drawing/2014/main" id="{00000000-0008-0000-0200-0000A2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1" name="直線コネクタ 930">
          <a:extLst>
            <a:ext uri="{FF2B5EF4-FFF2-40B4-BE49-F238E27FC236}">
              <a16:creationId xmlns:a16="http://schemas.microsoft.com/office/drawing/2014/main" id="{00000000-0008-0000-0200-0000A3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932" name="【庁舎】&#10;一人当たり面積最大値テキスト">
          <a:extLst>
            <a:ext uri="{FF2B5EF4-FFF2-40B4-BE49-F238E27FC236}">
              <a16:creationId xmlns:a16="http://schemas.microsoft.com/office/drawing/2014/main" id="{00000000-0008-0000-0200-0000A4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933" name="直線コネクタ 932">
          <a:extLst>
            <a:ext uri="{FF2B5EF4-FFF2-40B4-BE49-F238E27FC236}">
              <a16:creationId xmlns:a16="http://schemas.microsoft.com/office/drawing/2014/main" id="{00000000-0008-0000-0200-0000A5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934" name="【庁舎】&#10;一人当たり面積平均値テキスト">
          <a:extLst>
            <a:ext uri="{FF2B5EF4-FFF2-40B4-BE49-F238E27FC236}">
              <a16:creationId xmlns:a16="http://schemas.microsoft.com/office/drawing/2014/main" id="{00000000-0008-0000-0200-0000A6030000}"/>
            </a:ext>
          </a:extLst>
        </xdr:cNvPr>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76836</xdr:rowOff>
    </xdr:from>
    <xdr:to>
      <xdr:col>107</xdr:col>
      <xdr:colOff>101600</xdr:colOff>
      <xdr:row>105</xdr:row>
      <xdr:rowOff>6986</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20383500" y="1790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67311</xdr:rowOff>
    </xdr:from>
    <xdr:to>
      <xdr:col>102</xdr:col>
      <xdr:colOff>165100</xdr:colOff>
      <xdr:row>104</xdr:row>
      <xdr:rowOff>168911</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19494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99695</xdr:rowOff>
    </xdr:from>
    <xdr:to>
      <xdr:col>98</xdr:col>
      <xdr:colOff>38100</xdr:colOff>
      <xdr:row>105</xdr:row>
      <xdr:rowOff>29845</xdr:rowOff>
    </xdr:to>
    <xdr:sp macro="" textlink="">
      <xdr:nvSpPr>
        <xdr:cNvPr id="939" name="フローチャート: 判断 938">
          <a:extLst>
            <a:ext uri="{FF2B5EF4-FFF2-40B4-BE49-F238E27FC236}">
              <a16:creationId xmlns:a16="http://schemas.microsoft.com/office/drawing/2014/main" id="{00000000-0008-0000-0200-0000AB030000}"/>
            </a:ext>
          </a:extLst>
        </xdr:cNvPr>
        <xdr:cNvSpPr/>
      </xdr:nvSpPr>
      <xdr:spPr>
        <a:xfrm>
          <a:off x="18605500" y="1793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4" name="テキスト ボックス 943">
          <a:extLst>
            <a:ext uri="{FF2B5EF4-FFF2-40B4-BE49-F238E27FC236}">
              <a16:creationId xmlns:a16="http://schemas.microsoft.com/office/drawing/2014/main" id="{00000000-0008-0000-0200-0000B0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103505</xdr:rowOff>
    </xdr:from>
    <xdr:to>
      <xdr:col>116</xdr:col>
      <xdr:colOff>114300</xdr:colOff>
      <xdr:row>104</xdr:row>
      <xdr:rowOff>33655</xdr:rowOff>
    </xdr:to>
    <xdr:sp macro="" textlink="">
      <xdr:nvSpPr>
        <xdr:cNvPr id="945" name="楕円 944">
          <a:extLst>
            <a:ext uri="{FF2B5EF4-FFF2-40B4-BE49-F238E27FC236}">
              <a16:creationId xmlns:a16="http://schemas.microsoft.com/office/drawing/2014/main" id="{00000000-0008-0000-0200-0000B1030000}"/>
            </a:ext>
          </a:extLst>
        </xdr:cNvPr>
        <xdr:cNvSpPr/>
      </xdr:nvSpPr>
      <xdr:spPr>
        <a:xfrm>
          <a:off x="22110700" y="1776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126382</xdr:rowOff>
    </xdr:from>
    <xdr:ext cx="469744" cy="259045"/>
    <xdr:sp macro="" textlink="">
      <xdr:nvSpPr>
        <xdr:cNvPr id="946" name="【庁舎】&#10;一人当たり面積該当値テキスト">
          <a:extLst>
            <a:ext uri="{FF2B5EF4-FFF2-40B4-BE49-F238E27FC236}">
              <a16:creationId xmlns:a16="http://schemas.microsoft.com/office/drawing/2014/main" id="{00000000-0008-0000-0200-0000B2030000}"/>
            </a:ext>
          </a:extLst>
        </xdr:cNvPr>
        <xdr:cNvSpPr txBox="1"/>
      </xdr:nvSpPr>
      <xdr:spPr>
        <a:xfrm>
          <a:off x="22199600" y="1761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116839</xdr:rowOff>
    </xdr:from>
    <xdr:to>
      <xdr:col>112</xdr:col>
      <xdr:colOff>38100</xdr:colOff>
      <xdr:row>104</xdr:row>
      <xdr:rowOff>46989</xdr:rowOff>
    </xdr:to>
    <xdr:sp macro="" textlink="">
      <xdr:nvSpPr>
        <xdr:cNvPr id="947" name="楕円 946">
          <a:extLst>
            <a:ext uri="{FF2B5EF4-FFF2-40B4-BE49-F238E27FC236}">
              <a16:creationId xmlns:a16="http://schemas.microsoft.com/office/drawing/2014/main" id="{00000000-0008-0000-0200-0000B3030000}"/>
            </a:ext>
          </a:extLst>
        </xdr:cNvPr>
        <xdr:cNvSpPr/>
      </xdr:nvSpPr>
      <xdr:spPr>
        <a:xfrm>
          <a:off x="21272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154305</xdr:rowOff>
    </xdr:from>
    <xdr:to>
      <xdr:col>116</xdr:col>
      <xdr:colOff>63500</xdr:colOff>
      <xdr:row>103</xdr:row>
      <xdr:rowOff>167639</xdr:rowOff>
    </xdr:to>
    <xdr:cxnSp macro="">
      <xdr:nvCxnSpPr>
        <xdr:cNvPr id="948" name="直線コネクタ 947">
          <a:extLst>
            <a:ext uri="{FF2B5EF4-FFF2-40B4-BE49-F238E27FC236}">
              <a16:creationId xmlns:a16="http://schemas.microsoft.com/office/drawing/2014/main" id="{00000000-0008-0000-0200-0000B4030000}"/>
            </a:ext>
          </a:extLst>
        </xdr:cNvPr>
        <xdr:cNvCxnSpPr/>
      </xdr:nvCxnSpPr>
      <xdr:spPr>
        <a:xfrm flipV="1">
          <a:off x="21323300" y="17813655"/>
          <a:ext cx="8382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130175</xdr:rowOff>
    </xdr:from>
    <xdr:to>
      <xdr:col>107</xdr:col>
      <xdr:colOff>101600</xdr:colOff>
      <xdr:row>104</xdr:row>
      <xdr:rowOff>60325</xdr:rowOff>
    </xdr:to>
    <xdr:sp macro="" textlink="">
      <xdr:nvSpPr>
        <xdr:cNvPr id="949" name="楕円 948">
          <a:extLst>
            <a:ext uri="{FF2B5EF4-FFF2-40B4-BE49-F238E27FC236}">
              <a16:creationId xmlns:a16="http://schemas.microsoft.com/office/drawing/2014/main" id="{00000000-0008-0000-0200-0000B5030000}"/>
            </a:ext>
          </a:extLst>
        </xdr:cNvPr>
        <xdr:cNvSpPr/>
      </xdr:nvSpPr>
      <xdr:spPr>
        <a:xfrm>
          <a:off x="20383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167639</xdr:rowOff>
    </xdr:from>
    <xdr:to>
      <xdr:col>111</xdr:col>
      <xdr:colOff>177800</xdr:colOff>
      <xdr:row>104</xdr:row>
      <xdr:rowOff>9525</xdr:rowOff>
    </xdr:to>
    <xdr:cxnSp macro="">
      <xdr:nvCxnSpPr>
        <xdr:cNvPr id="950" name="直線コネクタ 949">
          <a:extLst>
            <a:ext uri="{FF2B5EF4-FFF2-40B4-BE49-F238E27FC236}">
              <a16:creationId xmlns:a16="http://schemas.microsoft.com/office/drawing/2014/main" id="{00000000-0008-0000-0200-0000B6030000}"/>
            </a:ext>
          </a:extLst>
        </xdr:cNvPr>
        <xdr:cNvCxnSpPr/>
      </xdr:nvCxnSpPr>
      <xdr:spPr>
        <a:xfrm flipV="1">
          <a:off x="20434300" y="17826989"/>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143511</xdr:rowOff>
    </xdr:from>
    <xdr:to>
      <xdr:col>102</xdr:col>
      <xdr:colOff>165100</xdr:colOff>
      <xdr:row>104</xdr:row>
      <xdr:rowOff>73661</xdr:rowOff>
    </xdr:to>
    <xdr:sp macro="" textlink="">
      <xdr:nvSpPr>
        <xdr:cNvPr id="951" name="楕円 950">
          <a:extLst>
            <a:ext uri="{FF2B5EF4-FFF2-40B4-BE49-F238E27FC236}">
              <a16:creationId xmlns:a16="http://schemas.microsoft.com/office/drawing/2014/main" id="{00000000-0008-0000-0200-0000B7030000}"/>
            </a:ext>
          </a:extLst>
        </xdr:cNvPr>
        <xdr:cNvSpPr/>
      </xdr:nvSpPr>
      <xdr:spPr>
        <a:xfrm>
          <a:off x="19494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9525</xdr:rowOff>
    </xdr:from>
    <xdr:to>
      <xdr:col>107</xdr:col>
      <xdr:colOff>50800</xdr:colOff>
      <xdr:row>104</xdr:row>
      <xdr:rowOff>22861</xdr:rowOff>
    </xdr:to>
    <xdr:cxnSp macro="">
      <xdr:nvCxnSpPr>
        <xdr:cNvPr id="952" name="直線コネクタ 951">
          <a:extLst>
            <a:ext uri="{FF2B5EF4-FFF2-40B4-BE49-F238E27FC236}">
              <a16:creationId xmlns:a16="http://schemas.microsoft.com/office/drawing/2014/main" id="{00000000-0008-0000-0200-0000B8030000}"/>
            </a:ext>
          </a:extLst>
        </xdr:cNvPr>
        <xdr:cNvCxnSpPr/>
      </xdr:nvCxnSpPr>
      <xdr:spPr>
        <a:xfrm flipV="1">
          <a:off x="19545300" y="1784032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156845</xdr:rowOff>
    </xdr:from>
    <xdr:to>
      <xdr:col>98</xdr:col>
      <xdr:colOff>38100</xdr:colOff>
      <xdr:row>104</xdr:row>
      <xdr:rowOff>86995</xdr:rowOff>
    </xdr:to>
    <xdr:sp macro="" textlink="">
      <xdr:nvSpPr>
        <xdr:cNvPr id="953" name="楕円 952">
          <a:extLst>
            <a:ext uri="{FF2B5EF4-FFF2-40B4-BE49-F238E27FC236}">
              <a16:creationId xmlns:a16="http://schemas.microsoft.com/office/drawing/2014/main" id="{00000000-0008-0000-0200-0000B9030000}"/>
            </a:ext>
          </a:extLst>
        </xdr:cNvPr>
        <xdr:cNvSpPr/>
      </xdr:nvSpPr>
      <xdr:spPr>
        <a:xfrm>
          <a:off x="18605500" y="1781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22861</xdr:rowOff>
    </xdr:from>
    <xdr:to>
      <xdr:col>102</xdr:col>
      <xdr:colOff>114300</xdr:colOff>
      <xdr:row>104</xdr:row>
      <xdr:rowOff>36195</xdr:rowOff>
    </xdr:to>
    <xdr:cxnSp macro="">
      <xdr:nvCxnSpPr>
        <xdr:cNvPr id="954" name="直線コネクタ 953">
          <a:extLst>
            <a:ext uri="{FF2B5EF4-FFF2-40B4-BE49-F238E27FC236}">
              <a16:creationId xmlns:a16="http://schemas.microsoft.com/office/drawing/2014/main" id="{00000000-0008-0000-0200-0000BA030000}"/>
            </a:ext>
          </a:extLst>
        </xdr:cNvPr>
        <xdr:cNvCxnSpPr/>
      </xdr:nvCxnSpPr>
      <xdr:spPr>
        <a:xfrm flipV="1">
          <a:off x="18656300" y="17853661"/>
          <a:ext cx="889000" cy="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955" name="n_1aveValue【庁舎】&#10;一人当たり面積">
          <a:extLst>
            <a:ext uri="{FF2B5EF4-FFF2-40B4-BE49-F238E27FC236}">
              <a16:creationId xmlns:a16="http://schemas.microsoft.com/office/drawing/2014/main" id="{00000000-0008-0000-0200-0000BB03000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169563</xdr:rowOff>
    </xdr:from>
    <xdr:ext cx="469744" cy="259045"/>
    <xdr:sp macro="" textlink="">
      <xdr:nvSpPr>
        <xdr:cNvPr id="956" name="n_2aveValue【庁舎】&#10;一人当たり面積">
          <a:extLst>
            <a:ext uri="{FF2B5EF4-FFF2-40B4-BE49-F238E27FC236}">
              <a16:creationId xmlns:a16="http://schemas.microsoft.com/office/drawing/2014/main" id="{00000000-0008-0000-0200-0000BC030000}"/>
            </a:ext>
          </a:extLst>
        </xdr:cNvPr>
        <xdr:cNvSpPr txBox="1"/>
      </xdr:nvSpPr>
      <xdr:spPr>
        <a:xfrm>
          <a:off x="20199427" y="1800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160038</xdr:rowOff>
    </xdr:from>
    <xdr:ext cx="469744" cy="259045"/>
    <xdr:sp macro="" textlink="">
      <xdr:nvSpPr>
        <xdr:cNvPr id="957" name="n_3aveValue【庁舎】&#10;一人当たり面積">
          <a:extLst>
            <a:ext uri="{FF2B5EF4-FFF2-40B4-BE49-F238E27FC236}">
              <a16:creationId xmlns:a16="http://schemas.microsoft.com/office/drawing/2014/main" id="{00000000-0008-0000-0200-0000BD030000}"/>
            </a:ext>
          </a:extLst>
        </xdr:cNvPr>
        <xdr:cNvSpPr txBox="1"/>
      </xdr:nvSpPr>
      <xdr:spPr>
        <a:xfrm>
          <a:off x="19310427" y="17990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20972</xdr:rowOff>
    </xdr:from>
    <xdr:ext cx="469744" cy="259045"/>
    <xdr:sp macro="" textlink="">
      <xdr:nvSpPr>
        <xdr:cNvPr id="958" name="n_4aveValue【庁舎】&#10;一人当たり面積">
          <a:extLst>
            <a:ext uri="{FF2B5EF4-FFF2-40B4-BE49-F238E27FC236}">
              <a16:creationId xmlns:a16="http://schemas.microsoft.com/office/drawing/2014/main" id="{00000000-0008-0000-0200-0000BE030000}"/>
            </a:ext>
          </a:extLst>
        </xdr:cNvPr>
        <xdr:cNvSpPr txBox="1"/>
      </xdr:nvSpPr>
      <xdr:spPr>
        <a:xfrm>
          <a:off x="18421427" y="18023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63516</xdr:rowOff>
    </xdr:from>
    <xdr:ext cx="469744" cy="259045"/>
    <xdr:sp macro="" textlink="">
      <xdr:nvSpPr>
        <xdr:cNvPr id="959" name="n_1mainValue【庁舎】&#10;一人当たり面積">
          <a:extLst>
            <a:ext uri="{FF2B5EF4-FFF2-40B4-BE49-F238E27FC236}">
              <a16:creationId xmlns:a16="http://schemas.microsoft.com/office/drawing/2014/main" id="{00000000-0008-0000-0200-0000BF030000}"/>
            </a:ext>
          </a:extLst>
        </xdr:cNvPr>
        <xdr:cNvSpPr txBox="1"/>
      </xdr:nvSpPr>
      <xdr:spPr>
        <a:xfrm>
          <a:off x="210757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76852</xdr:rowOff>
    </xdr:from>
    <xdr:ext cx="469744" cy="259045"/>
    <xdr:sp macro="" textlink="">
      <xdr:nvSpPr>
        <xdr:cNvPr id="960" name="n_2mainValue【庁舎】&#10;一人当たり面積">
          <a:extLst>
            <a:ext uri="{FF2B5EF4-FFF2-40B4-BE49-F238E27FC236}">
              <a16:creationId xmlns:a16="http://schemas.microsoft.com/office/drawing/2014/main" id="{00000000-0008-0000-0200-0000C0030000}"/>
            </a:ext>
          </a:extLst>
        </xdr:cNvPr>
        <xdr:cNvSpPr txBox="1"/>
      </xdr:nvSpPr>
      <xdr:spPr>
        <a:xfrm>
          <a:off x="20199427" y="17564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90188</xdr:rowOff>
    </xdr:from>
    <xdr:ext cx="469744" cy="259045"/>
    <xdr:sp macro="" textlink="">
      <xdr:nvSpPr>
        <xdr:cNvPr id="961" name="n_3mainValue【庁舎】&#10;一人当たり面積">
          <a:extLst>
            <a:ext uri="{FF2B5EF4-FFF2-40B4-BE49-F238E27FC236}">
              <a16:creationId xmlns:a16="http://schemas.microsoft.com/office/drawing/2014/main" id="{00000000-0008-0000-0200-0000C1030000}"/>
            </a:ext>
          </a:extLst>
        </xdr:cNvPr>
        <xdr:cNvSpPr txBox="1"/>
      </xdr:nvSpPr>
      <xdr:spPr>
        <a:xfrm>
          <a:off x="19310427" y="17578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103522</xdr:rowOff>
    </xdr:from>
    <xdr:ext cx="469744" cy="259045"/>
    <xdr:sp macro="" textlink="">
      <xdr:nvSpPr>
        <xdr:cNvPr id="962" name="n_4mainValue【庁舎】&#10;一人当たり面積">
          <a:extLst>
            <a:ext uri="{FF2B5EF4-FFF2-40B4-BE49-F238E27FC236}">
              <a16:creationId xmlns:a16="http://schemas.microsoft.com/office/drawing/2014/main" id="{00000000-0008-0000-0200-0000C2030000}"/>
            </a:ext>
          </a:extLst>
        </xdr:cNvPr>
        <xdr:cNvSpPr txBox="1"/>
      </xdr:nvSpPr>
      <xdr:spPr>
        <a:xfrm>
          <a:off x="18421427" y="1759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3" name="正方形/長方形 962">
          <a:extLst>
            <a:ext uri="{FF2B5EF4-FFF2-40B4-BE49-F238E27FC236}">
              <a16:creationId xmlns:a16="http://schemas.microsoft.com/office/drawing/2014/main" id="{00000000-0008-0000-0200-0000C3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4" name="正方形/長方形 963">
          <a:extLst>
            <a:ext uri="{FF2B5EF4-FFF2-40B4-BE49-F238E27FC236}">
              <a16:creationId xmlns:a16="http://schemas.microsoft.com/office/drawing/2014/main" id="{00000000-0008-0000-0200-0000C4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5" name="テキスト ボックス 964">
          <a:extLst>
            <a:ext uri="{FF2B5EF4-FFF2-40B4-BE49-F238E27FC236}">
              <a16:creationId xmlns:a16="http://schemas.microsoft.com/office/drawing/2014/main" id="{00000000-0008-0000-0200-0000C5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一般廃棄物処理施設、体育館、保健センター、消防施設については、類似団体平均と同程度、あるいは下回る数値となっている一方で、その他の施設については、類似団体平均よりも高い数値となっており、</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昭和５０年～６０年代に整備された施設が多く、築３０年以上経過した施設が多いこと等が要因である。中でも、庁舎については、現在実施中の新庁舎の整備が完了すれば、数値は改善される見込である。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なお、役割・機能が重複・類似する施設については、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「大田市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公共施設総合管理計画」に基づき、必要な施設面積の検討の後、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統合・廃止</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も含めた公共施設の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再編を進めていくこととしている。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35506;/03&#36001;&#25919;&#12464;&#12523;&#12540;&#12503;/&#36001;&#25919;&#12464;&#12523;&#12540;&#12503;&#20849;&#36890;/01_&#36001;&#25919;&#19968;&#33324;/09_&#36001;&#25919;&#29366;&#27841;&#36039;&#26009;&#38598;&#65288;&#36001;&#25919;&#19968;&#35239;&#34920;&#12289;&#27604;&#36611;&#20998;&#26512;&#34920;&#65289;/R5&#65288;R4&#27770;&#31639;&#65289;/02_9&#26376;&#20844;&#34920;&#20998;/03_&#24066;&#30010;&#26449;&#8594;&#30476;/&#12304;&#36001;&#25919;&#29366;&#27841;&#36039;&#26009;&#38598;&#12305;_322059_&#22823;&#30000;&#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101.6</v>
          </cell>
          <cell r="BX51">
            <v>105.4</v>
          </cell>
          <cell r="CF51">
            <v>87.3</v>
          </cell>
          <cell r="CN51">
            <v>88.3</v>
          </cell>
          <cell r="CV51">
            <v>68.3</v>
          </cell>
        </row>
        <row r="53">
          <cell r="BP53">
            <v>86.1</v>
          </cell>
          <cell r="BX53">
            <v>86.1</v>
          </cell>
          <cell r="CF53">
            <v>86.4</v>
          </cell>
          <cell r="CN53">
            <v>86.4</v>
          </cell>
          <cell r="CV53">
            <v>87</v>
          </cell>
        </row>
        <row r="55">
          <cell r="AN55" t="str">
            <v>類似団体内平均値</v>
          </cell>
          <cell r="BP55">
            <v>48</v>
          </cell>
          <cell r="BX55">
            <v>49.1</v>
          </cell>
          <cell r="CF55">
            <v>41.5</v>
          </cell>
          <cell r="CN55">
            <v>25.1</v>
          </cell>
          <cell r="CV55">
            <v>17.600000000000001</v>
          </cell>
        </row>
        <row r="57">
          <cell r="BP57">
            <v>60.8</v>
          </cell>
          <cell r="BX57">
            <v>61</v>
          </cell>
          <cell r="CF57">
            <v>61.7</v>
          </cell>
          <cell r="CN57">
            <v>63.2</v>
          </cell>
          <cell r="CV57">
            <v>65.2</v>
          </cell>
        </row>
        <row r="72">
          <cell r="BP72" t="str">
            <v>H30</v>
          </cell>
          <cell r="BX72" t="str">
            <v>R01</v>
          </cell>
          <cell r="CF72" t="str">
            <v>R02</v>
          </cell>
          <cell r="CN72" t="str">
            <v>R03</v>
          </cell>
          <cell r="CV72" t="str">
            <v>R04</v>
          </cell>
        </row>
        <row r="73">
          <cell r="AN73" t="str">
            <v>当該団体値</v>
          </cell>
          <cell r="BP73">
            <v>101.6</v>
          </cell>
          <cell r="BX73">
            <v>105.4</v>
          </cell>
          <cell r="CF73">
            <v>87.3</v>
          </cell>
          <cell r="CN73">
            <v>88.3</v>
          </cell>
          <cell r="CV73">
            <v>68.3</v>
          </cell>
        </row>
        <row r="75">
          <cell r="BP75">
            <v>13.8</v>
          </cell>
          <cell r="BX75">
            <v>13.8</v>
          </cell>
          <cell r="CF75">
            <v>12.7</v>
          </cell>
          <cell r="CN75">
            <v>12.1</v>
          </cell>
          <cell r="CV75">
            <v>11.1</v>
          </cell>
        </row>
        <row r="77">
          <cell r="AN77" t="str">
            <v>類似団体内平均値</v>
          </cell>
          <cell r="BP77">
            <v>48</v>
          </cell>
          <cell r="BX77">
            <v>49.1</v>
          </cell>
          <cell r="CF77">
            <v>41.5</v>
          </cell>
          <cell r="CN77">
            <v>25.1</v>
          </cell>
          <cell r="CV77">
            <v>17.600000000000001</v>
          </cell>
        </row>
        <row r="79">
          <cell r="BP79">
            <v>9.6</v>
          </cell>
          <cell r="BX79">
            <v>9.5</v>
          </cell>
          <cell r="CF79">
            <v>9.1999999999999993</v>
          </cell>
          <cell r="CN79">
            <v>8.3000000000000007</v>
          </cell>
          <cell r="CV79">
            <v>8.4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25806707</v>
      </c>
      <c r="BO4" s="407"/>
      <c r="BP4" s="407"/>
      <c r="BQ4" s="407"/>
      <c r="BR4" s="407"/>
      <c r="BS4" s="407"/>
      <c r="BT4" s="407"/>
      <c r="BU4" s="408"/>
      <c r="BV4" s="406">
        <v>28932284</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4.5</v>
      </c>
      <c r="CU4" s="413"/>
      <c r="CV4" s="413"/>
      <c r="CW4" s="413"/>
      <c r="CX4" s="413"/>
      <c r="CY4" s="413"/>
      <c r="CZ4" s="413"/>
      <c r="DA4" s="414"/>
      <c r="DB4" s="412">
        <v>6</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25135098</v>
      </c>
      <c r="BO5" s="444"/>
      <c r="BP5" s="444"/>
      <c r="BQ5" s="444"/>
      <c r="BR5" s="444"/>
      <c r="BS5" s="444"/>
      <c r="BT5" s="444"/>
      <c r="BU5" s="445"/>
      <c r="BV5" s="443">
        <v>27947404</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96</v>
      </c>
      <c r="CU5" s="441"/>
      <c r="CV5" s="441"/>
      <c r="CW5" s="441"/>
      <c r="CX5" s="441"/>
      <c r="CY5" s="441"/>
      <c r="CZ5" s="441"/>
      <c r="DA5" s="442"/>
      <c r="DB5" s="440">
        <v>90.6</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96</v>
      </c>
      <c r="AV6" s="476"/>
      <c r="AW6" s="476"/>
      <c r="AX6" s="476"/>
      <c r="AY6" s="477" t="s">
        <v>104</v>
      </c>
      <c r="AZ6" s="478"/>
      <c r="BA6" s="478"/>
      <c r="BB6" s="478"/>
      <c r="BC6" s="478"/>
      <c r="BD6" s="478"/>
      <c r="BE6" s="478"/>
      <c r="BF6" s="478"/>
      <c r="BG6" s="478"/>
      <c r="BH6" s="478"/>
      <c r="BI6" s="478"/>
      <c r="BJ6" s="478"/>
      <c r="BK6" s="478"/>
      <c r="BL6" s="478"/>
      <c r="BM6" s="479"/>
      <c r="BN6" s="443">
        <v>671609</v>
      </c>
      <c r="BO6" s="444"/>
      <c r="BP6" s="444"/>
      <c r="BQ6" s="444"/>
      <c r="BR6" s="444"/>
      <c r="BS6" s="444"/>
      <c r="BT6" s="444"/>
      <c r="BU6" s="445"/>
      <c r="BV6" s="443">
        <v>984880</v>
      </c>
      <c r="BW6" s="444"/>
      <c r="BX6" s="444"/>
      <c r="BY6" s="444"/>
      <c r="BZ6" s="444"/>
      <c r="CA6" s="444"/>
      <c r="CB6" s="444"/>
      <c r="CC6" s="445"/>
      <c r="CD6" s="446" t="s">
        <v>105</v>
      </c>
      <c r="CE6" s="447"/>
      <c r="CF6" s="447"/>
      <c r="CG6" s="447"/>
      <c r="CH6" s="447"/>
      <c r="CI6" s="447"/>
      <c r="CJ6" s="447"/>
      <c r="CK6" s="447"/>
      <c r="CL6" s="447"/>
      <c r="CM6" s="447"/>
      <c r="CN6" s="447"/>
      <c r="CO6" s="447"/>
      <c r="CP6" s="447"/>
      <c r="CQ6" s="447"/>
      <c r="CR6" s="447"/>
      <c r="CS6" s="448"/>
      <c r="CT6" s="480">
        <v>96.9</v>
      </c>
      <c r="CU6" s="481"/>
      <c r="CV6" s="481"/>
      <c r="CW6" s="481"/>
      <c r="CX6" s="481"/>
      <c r="CY6" s="481"/>
      <c r="CZ6" s="481"/>
      <c r="DA6" s="482"/>
      <c r="DB6" s="480">
        <v>93.8</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106</v>
      </c>
      <c r="AN7" s="473"/>
      <c r="AO7" s="473"/>
      <c r="AP7" s="473"/>
      <c r="AQ7" s="473"/>
      <c r="AR7" s="473"/>
      <c r="AS7" s="473"/>
      <c r="AT7" s="474"/>
      <c r="AU7" s="475" t="s">
        <v>107</v>
      </c>
      <c r="AV7" s="476"/>
      <c r="AW7" s="476"/>
      <c r="AX7" s="476"/>
      <c r="AY7" s="477" t="s">
        <v>108</v>
      </c>
      <c r="AZ7" s="478"/>
      <c r="BA7" s="478"/>
      <c r="BB7" s="478"/>
      <c r="BC7" s="478"/>
      <c r="BD7" s="478"/>
      <c r="BE7" s="478"/>
      <c r="BF7" s="478"/>
      <c r="BG7" s="478"/>
      <c r="BH7" s="478"/>
      <c r="BI7" s="478"/>
      <c r="BJ7" s="478"/>
      <c r="BK7" s="478"/>
      <c r="BL7" s="478"/>
      <c r="BM7" s="479"/>
      <c r="BN7" s="443">
        <v>84874</v>
      </c>
      <c r="BO7" s="444"/>
      <c r="BP7" s="444"/>
      <c r="BQ7" s="444"/>
      <c r="BR7" s="444"/>
      <c r="BS7" s="444"/>
      <c r="BT7" s="444"/>
      <c r="BU7" s="445"/>
      <c r="BV7" s="443">
        <v>157417</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13123947</v>
      </c>
      <c r="CU7" s="444"/>
      <c r="CV7" s="444"/>
      <c r="CW7" s="444"/>
      <c r="CX7" s="444"/>
      <c r="CY7" s="444"/>
      <c r="CZ7" s="444"/>
      <c r="DA7" s="445"/>
      <c r="DB7" s="443">
        <v>13687307</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96</v>
      </c>
      <c r="AV8" s="476"/>
      <c r="AW8" s="476"/>
      <c r="AX8" s="476"/>
      <c r="AY8" s="477" t="s">
        <v>111</v>
      </c>
      <c r="AZ8" s="478"/>
      <c r="BA8" s="478"/>
      <c r="BB8" s="478"/>
      <c r="BC8" s="478"/>
      <c r="BD8" s="478"/>
      <c r="BE8" s="478"/>
      <c r="BF8" s="478"/>
      <c r="BG8" s="478"/>
      <c r="BH8" s="478"/>
      <c r="BI8" s="478"/>
      <c r="BJ8" s="478"/>
      <c r="BK8" s="478"/>
      <c r="BL8" s="478"/>
      <c r="BM8" s="479"/>
      <c r="BN8" s="443">
        <v>586735</v>
      </c>
      <c r="BO8" s="444"/>
      <c r="BP8" s="444"/>
      <c r="BQ8" s="444"/>
      <c r="BR8" s="444"/>
      <c r="BS8" s="444"/>
      <c r="BT8" s="444"/>
      <c r="BU8" s="445"/>
      <c r="BV8" s="443">
        <v>827463</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0.28999999999999998</v>
      </c>
      <c r="CU8" s="484"/>
      <c r="CV8" s="484"/>
      <c r="CW8" s="484"/>
      <c r="CX8" s="484"/>
      <c r="CY8" s="484"/>
      <c r="CZ8" s="484"/>
      <c r="DA8" s="485"/>
      <c r="DB8" s="483">
        <v>0.28000000000000003</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32846</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107</v>
      </c>
      <c r="AV9" s="476"/>
      <c r="AW9" s="476"/>
      <c r="AX9" s="476"/>
      <c r="AY9" s="477" t="s">
        <v>117</v>
      </c>
      <c r="AZ9" s="478"/>
      <c r="BA9" s="478"/>
      <c r="BB9" s="478"/>
      <c r="BC9" s="478"/>
      <c r="BD9" s="478"/>
      <c r="BE9" s="478"/>
      <c r="BF9" s="478"/>
      <c r="BG9" s="478"/>
      <c r="BH9" s="478"/>
      <c r="BI9" s="478"/>
      <c r="BJ9" s="478"/>
      <c r="BK9" s="478"/>
      <c r="BL9" s="478"/>
      <c r="BM9" s="479"/>
      <c r="BN9" s="443">
        <v>-240728</v>
      </c>
      <c r="BO9" s="444"/>
      <c r="BP9" s="444"/>
      <c r="BQ9" s="444"/>
      <c r="BR9" s="444"/>
      <c r="BS9" s="444"/>
      <c r="BT9" s="444"/>
      <c r="BU9" s="445"/>
      <c r="BV9" s="443">
        <v>533722</v>
      </c>
      <c r="BW9" s="444"/>
      <c r="BX9" s="444"/>
      <c r="BY9" s="444"/>
      <c r="BZ9" s="444"/>
      <c r="CA9" s="444"/>
      <c r="CB9" s="444"/>
      <c r="CC9" s="445"/>
      <c r="CD9" s="446" t="s">
        <v>118</v>
      </c>
      <c r="CE9" s="447"/>
      <c r="CF9" s="447"/>
      <c r="CG9" s="447"/>
      <c r="CH9" s="447"/>
      <c r="CI9" s="447"/>
      <c r="CJ9" s="447"/>
      <c r="CK9" s="447"/>
      <c r="CL9" s="447"/>
      <c r="CM9" s="447"/>
      <c r="CN9" s="447"/>
      <c r="CO9" s="447"/>
      <c r="CP9" s="447"/>
      <c r="CQ9" s="447"/>
      <c r="CR9" s="447"/>
      <c r="CS9" s="448"/>
      <c r="CT9" s="440">
        <v>17.7</v>
      </c>
      <c r="CU9" s="441"/>
      <c r="CV9" s="441"/>
      <c r="CW9" s="441"/>
      <c r="CX9" s="441"/>
      <c r="CY9" s="441"/>
      <c r="CZ9" s="441"/>
      <c r="DA9" s="442"/>
      <c r="DB9" s="440">
        <v>18.5</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119</v>
      </c>
      <c r="M10" s="473"/>
      <c r="N10" s="473"/>
      <c r="O10" s="473"/>
      <c r="P10" s="473"/>
      <c r="Q10" s="474"/>
      <c r="R10" s="494">
        <v>35166</v>
      </c>
      <c r="S10" s="495"/>
      <c r="T10" s="495"/>
      <c r="U10" s="495"/>
      <c r="V10" s="496"/>
      <c r="W10" s="431"/>
      <c r="X10" s="432"/>
      <c r="Y10" s="432"/>
      <c r="Z10" s="432"/>
      <c r="AA10" s="432"/>
      <c r="AB10" s="432"/>
      <c r="AC10" s="432"/>
      <c r="AD10" s="432"/>
      <c r="AE10" s="432"/>
      <c r="AF10" s="432"/>
      <c r="AG10" s="432"/>
      <c r="AH10" s="432"/>
      <c r="AI10" s="432"/>
      <c r="AJ10" s="432"/>
      <c r="AK10" s="432"/>
      <c r="AL10" s="435"/>
      <c r="AM10" s="472" t="s">
        <v>120</v>
      </c>
      <c r="AN10" s="473"/>
      <c r="AO10" s="473"/>
      <c r="AP10" s="473"/>
      <c r="AQ10" s="473"/>
      <c r="AR10" s="473"/>
      <c r="AS10" s="473"/>
      <c r="AT10" s="474"/>
      <c r="AU10" s="475" t="s">
        <v>121</v>
      </c>
      <c r="AV10" s="476"/>
      <c r="AW10" s="476"/>
      <c r="AX10" s="476"/>
      <c r="AY10" s="477" t="s">
        <v>122</v>
      </c>
      <c r="AZ10" s="478"/>
      <c r="BA10" s="478"/>
      <c r="BB10" s="478"/>
      <c r="BC10" s="478"/>
      <c r="BD10" s="478"/>
      <c r="BE10" s="478"/>
      <c r="BF10" s="478"/>
      <c r="BG10" s="478"/>
      <c r="BH10" s="478"/>
      <c r="BI10" s="478"/>
      <c r="BJ10" s="478"/>
      <c r="BK10" s="478"/>
      <c r="BL10" s="478"/>
      <c r="BM10" s="479"/>
      <c r="BN10" s="443">
        <v>0</v>
      </c>
      <c r="BO10" s="444"/>
      <c r="BP10" s="444"/>
      <c r="BQ10" s="444"/>
      <c r="BR10" s="444"/>
      <c r="BS10" s="444"/>
      <c r="BT10" s="444"/>
      <c r="BU10" s="445"/>
      <c r="BV10" s="443">
        <v>56</v>
      </c>
      <c r="BW10" s="444"/>
      <c r="BX10" s="444"/>
      <c r="BY10" s="444"/>
      <c r="BZ10" s="444"/>
      <c r="CA10" s="444"/>
      <c r="CB10" s="444"/>
      <c r="CC10" s="445"/>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124</v>
      </c>
      <c r="M11" s="498"/>
      <c r="N11" s="498"/>
      <c r="O11" s="498"/>
      <c r="P11" s="498"/>
      <c r="Q11" s="499"/>
      <c r="R11" s="500" t="s">
        <v>125</v>
      </c>
      <c r="S11" s="501"/>
      <c r="T11" s="501"/>
      <c r="U11" s="501"/>
      <c r="V11" s="502"/>
      <c r="W11" s="431"/>
      <c r="X11" s="432"/>
      <c r="Y11" s="432"/>
      <c r="Z11" s="432"/>
      <c r="AA11" s="432"/>
      <c r="AB11" s="432"/>
      <c r="AC11" s="432"/>
      <c r="AD11" s="432"/>
      <c r="AE11" s="432"/>
      <c r="AF11" s="432"/>
      <c r="AG11" s="432"/>
      <c r="AH11" s="432"/>
      <c r="AI11" s="432"/>
      <c r="AJ11" s="432"/>
      <c r="AK11" s="432"/>
      <c r="AL11" s="435"/>
      <c r="AM11" s="472" t="s">
        <v>126</v>
      </c>
      <c r="AN11" s="473"/>
      <c r="AO11" s="473"/>
      <c r="AP11" s="473"/>
      <c r="AQ11" s="473"/>
      <c r="AR11" s="473"/>
      <c r="AS11" s="473"/>
      <c r="AT11" s="474"/>
      <c r="AU11" s="475" t="s">
        <v>127</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130</v>
      </c>
      <c r="DC11" s="484"/>
      <c r="DD11" s="484"/>
      <c r="DE11" s="484"/>
      <c r="DF11" s="484"/>
      <c r="DG11" s="484"/>
      <c r="DH11" s="484"/>
      <c r="DI11" s="485"/>
    </row>
    <row r="12" spans="1:119" ht="18.75" customHeight="1" x14ac:dyDescent="0.15">
      <c r="A12" s="181"/>
      <c r="B12" s="503" t="s">
        <v>131</v>
      </c>
      <c r="C12" s="504"/>
      <c r="D12" s="504"/>
      <c r="E12" s="504"/>
      <c r="F12" s="504"/>
      <c r="G12" s="504"/>
      <c r="H12" s="504"/>
      <c r="I12" s="504"/>
      <c r="J12" s="504"/>
      <c r="K12" s="505"/>
      <c r="L12" s="512" t="s">
        <v>132</v>
      </c>
      <c r="M12" s="513"/>
      <c r="N12" s="513"/>
      <c r="O12" s="513"/>
      <c r="P12" s="513"/>
      <c r="Q12" s="514"/>
      <c r="R12" s="515">
        <v>32773</v>
      </c>
      <c r="S12" s="516"/>
      <c r="T12" s="516"/>
      <c r="U12" s="516"/>
      <c r="V12" s="517"/>
      <c r="W12" s="518" t="s">
        <v>1</v>
      </c>
      <c r="X12" s="476"/>
      <c r="Y12" s="476"/>
      <c r="Z12" s="476"/>
      <c r="AA12" s="476"/>
      <c r="AB12" s="519"/>
      <c r="AC12" s="520" t="s">
        <v>133</v>
      </c>
      <c r="AD12" s="521"/>
      <c r="AE12" s="521"/>
      <c r="AF12" s="521"/>
      <c r="AG12" s="522"/>
      <c r="AH12" s="520" t="s">
        <v>134</v>
      </c>
      <c r="AI12" s="521"/>
      <c r="AJ12" s="521"/>
      <c r="AK12" s="521"/>
      <c r="AL12" s="523"/>
      <c r="AM12" s="472" t="s">
        <v>135</v>
      </c>
      <c r="AN12" s="473"/>
      <c r="AO12" s="473"/>
      <c r="AP12" s="473"/>
      <c r="AQ12" s="473"/>
      <c r="AR12" s="473"/>
      <c r="AS12" s="473"/>
      <c r="AT12" s="474"/>
      <c r="AU12" s="475" t="s">
        <v>127</v>
      </c>
      <c r="AV12" s="476"/>
      <c r="AW12" s="476"/>
      <c r="AX12" s="476"/>
      <c r="AY12" s="477" t="s">
        <v>136</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137</v>
      </c>
      <c r="CE12" s="447"/>
      <c r="CF12" s="447"/>
      <c r="CG12" s="447"/>
      <c r="CH12" s="447"/>
      <c r="CI12" s="447"/>
      <c r="CJ12" s="447"/>
      <c r="CK12" s="447"/>
      <c r="CL12" s="447"/>
      <c r="CM12" s="447"/>
      <c r="CN12" s="447"/>
      <c r="CO12" s="447"/>
      <c r="CP12" s="447"/>
      <c r="CQ12" s="447"/>
      <c r="CR12" s="447"/>
      <c r="CS12" s="448"/>
      <c r="CT12" s="483" t="s">
        <v>138</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32345</v>
      </c>
      <c r="S13" s="528"/>
      <c r="T13" s="528"/>
      <c r="U13" s="528"/>
      <c r="V13" s="529"/>
      <c r="W13" s="459" t="s">
        <v>140</v>
      </c>
      <c r="X13" s="460"/>
      <c r="Y13" s="460"/>
      <c r="Z13" s="460"/>
      <c r="AA13" s="460"/>
      <c r="AB13" s="450"/>
      <c r="AC13" s="494">
        <v>1404</v>
      </c>
      <c r="AD13" s="495"/>
      <c r="AE13" s="495"/>
      <c r="AF13" s="495"/>
      <c r="AG13" s="537"/>
      <c r="AH13" s="494">
        <v>1678</v>
      </c>
      <c r="AI13" s="495"/>
      <c r="AJ13" s="495"/>
      <c r="AK13" s="495"/>
      <c r="AL13" s="496"/>
      <c r="AM13" s="472" t="s">
        <v>141</v>
      </c>
      <c r="AN13" s="473"/>
      <c r="AO13" s="473"/>
      <c r="AP13" s="473"/>
      <c r="AQ13" s="473"/>
      <c r="AR13" s="473"/>
      <c r="AS13" s="473"/>
      <c r="AT13" s="474"/>
      <c r="AU13" s="475" t="s">
        <v>142</v>
      </c>
      <c r="AV13" s="476"/>
      <c r="AW13" s="476"/>
      <c r="AX13" s="476"/>
      <c r="AY13" s="477" t="s">
        <v>143</v>
      </c>
      <c r="AZ13" s="478"/>
      <c r="BA13" s="478"/>
      <c r="BB13" s="478"/>
      <c r="BC13" s="478"/>
      <c r="BD13" s="478"/>
      <c r="BE13" s="478"/>
      <c r="BF13" s="478"/>
      <c r="BG13" s="478"/>
      <c r="BH13" s="478"/>
      <c r="BI13" s="478"/>
      <c r="BJ13" s="478"/>
      <c r="BK13" s="478"/>
      <c r="BL13" s="478"/>
      <c r="BM13" s="479"/>
      <c r="BN13" s="443">
        <v>-240728</v>
      </c>
      <c r="BO13" s="444"/>
      <c r="BP13" s="444"/>
      <c r="BQ13" s="444"/>
      <c r="BR13" s="444"/>
      <c r="BS13" s="444"/>
      <c r="BT13" s="444"/>
      <c r="BU13" s="445"/>
      <c r="BV13" s="443">
        <v>533778</v>
      </c>
      <c r="BW13" s="444"/>
      <c r="BX13" s="444"/>
      <c r="BY13" s="444"/>
      <c r="BZ13" s="444"/>
      <c r="CA13" s="444"/>
      <c r="CB13" s="444"/>
      <c r="CC13" s="445"/>
      <c r="CD13" s="446" t="s">
        <v>144</v>
      </c>
      <c r="CE13" s="447"/>
      <c r="CF13" s="447"/>
      <c r="CG13" s="447"/>
      <c r="CH13" s="447"/>
      <c r="CI13" s="447"/>
      <c r="CJ13" s="447"/>
      <c r="CK13" s="447"/>
      <c r="CL13" s="447"/>
      <c r="CM13" s="447"/>
      <c r="CN13" s="447"/>
      <c r="CO13" s="447"/>
      <c r="CP13" s="447"/>
      <c r="CQ13" s="447"/>
      <c r="CR13" s="447"/>
      <c r="CS13" s="448"/>
      <c r="CT13" s="440">
        <v>11.1</v>
      </c>
      <c r="CU13" s="441"/>
      <c r="CV13" s="441"/>
      <c r="CW13" s="441"/>
      <c r="CX13" s="441"/>
      <c r="CY13" s="441"/>
      <c r="CZ13" s="441"/>
      <c r="DA13" s="442"/>
      <c r="DB13" s="440">
        <v>12.1</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145</v>
      </c>
      <c r="M14" s="525"/>
      <c r="N14" s="525"/>
      <c r="O14" s="525"/>
      <c r="P14" s="525"/>
      <c r="Q14" s="526"/>
      <c r="R14" s="527">
        <v>33243</v>
      </c>
      <c r="S14" s="528"/>
      <c r="T14" s="528"/>
      <c r="U14" s="528"/>
      <c r="V14" s="529"/>
      <c r="W14" s="433"/>
      <c r="X14" s="434"/>
      <c r="Y14" s="434"/>
      <c r="Z14" s="434"/>
      <c r="AA14" s="434"/>
      <c r="AB14" s="423"/>
      <c r="AC14" s="530">
        <v>8.9</v>
      </c>
      <c r="AD14" s="531"/>
      <c r="AE14" s="531"/>
      <c r="AF14" s="531"/>
      <c r="AG14" s="532"/>
      <c r="AH14" s="530">
        <v>10.1</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146</v>
      </c>
      <c r="CE14" s="539"/>
      <c r="CF14" s="539"/>
      <c r="CG14" s="539"/>
      <c r="CH14" s="539"/>
      <c r="CI14" s="539"/>
      <c r="CJ14" s="539"/>
      <c r="CK14" s="539"/>
      <c r="CL14" s="539"/>
      <c r="CM14" s="539"/>
      <c r="CN14" s="539"/>
      <c r="CO14" s="539"/>
      <c r="CP14" s="539"/>
      <c r="CQ14" s="539"/>
      <c r="CR14" s="539"/>
      <c r="CS14" s="540"/>
      <c r="CT14" s="541">
        <v>68.3</v>
      </c>
      <c r="CU14" s="542"/>
      <c r="CV14" s="542"/>
      <c r="CW14" s="542"/>
      <c r="CX14" s="542"/>
      <c r="CY14" s="542"/>
      <c r="CZ14" s="542"/>
      <c r="DA14" s="543"/>
      <c r="DB14" s="541">
        <v>88.3</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147</v>
      </c>
      <c r="N15" s="535"/>
      <c r="O15" s="535"/>
      <c r="P15" s="535"/>
      <c r="Q15" s="536"/>
      <c r="R15" s="527">
        <v>32871</v>
      </c>
      <c r="S15" s="528"/>
      <c r="T15" s="528"/>
      <c r="U15" s="528"/>
      <c r="V15" s="529"/>
      <c r="W15" s="459" t="s">
        <v>148</v>
      </c>
      <c r="X15" s="460"/>
      <c r="Y15" s="460"/>
      <c r="Z15" s="460"/>
      <c r="AA15" s="460"/>
      <c r="AB15" s="450"/>
      <c r="AC15" s="494">
        <v>4191</v>
      </c>
      <c r="AD15" s="495"/>
      <c r="AE15" s="495"/>
      <c r="AF15" s="495"/>
      <c r="AG15" s="537"/>
      <c r="AH15" s="494">
        <v>4276</v>
      </c>
      <c r="AI15" s="495"/>
      <c r="AJ15" s="495"/>
      <c r="AK15" s="495"/>
      <c r="AL15" s="496"/>
      <c r="AM15" s="472"/>
      <c r="AN15" s="473"/>
      <c r="AO15" s="473"/>
      <c r="AP15" s="473"/>
      <c r="AQ15" s="473"/>
      <c r="AR15" s="473"/>
      <c r="AS15" s="473"/>
      <c r="AT15" s="474"/>
      <c r="AU15" s="475"/>
      <c r="AV15" s="476"/>
      <c r="AW15" s="476"/>
      <c r="AX15" s="476"/>
      <c r="AY15" s="403" t="s">
        <v>149</v>
      </c>
      <c r="AZ15" s="404"/>
      <c r="BA15" s="404"/>
      <c r="BB15" s="404"/>
      <c r="BC15" s="404"/>
      <c r="BD15" s="404"/>
      <c r="BE15" s="404"/>
      <c r="BF15" s="404"/>
      <c r="BG15" s="404"/>
      <c r="BH15" s="404"/>
      <c r="BI15" s="404"/>
      <c r="BJ15" s="404"/>
      <c r="BK15" s="404"/>
      <c r="BL15" s="404"/>
      <c r="BM15" s="405"/>
      <c r="BN15" s="406">
        <v>3645709</v>
      </c>
      <c r="BO15" s="407"/>
      <c r="BP15" s="407"/>
      <c r="BQ15" s="407"/>
      <c r="BR15" s="407"/>
      <c r="BS15" s="407"/>
      <c r="BT15" s="407"/>
      <c r="BU15" s="408"/>
      <c r="BV15" s="406">
        <v>3432751</v>
      </c>
      <c r="BW15" s="407"/>
      <c r="BX15" s="407"/>
      <c r="BY15" s="407"/>
      <c r="BZ15" s="407"/>
      <c r="CA15" s="407"/>
      <c r="CB15" s="407"/>
      <c r="CC15" s="408"/>
      <c r="CD15" s="544" t="s">
        <v>150</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151</v>
      </c>
      <c r="M16" s="547"/>
      <c r="N16" s="547"/>
      <c r="O16" s="547"/>
      <c r="P16" s="547"/>
      <c r="Q16" s="548"/>
      <c r="R16" s="549" t="s">
        <v>152</v>
      </c>
      <c r="S16" s="550"/>
      <c r="T16" s="550"/>
      <c r="U16" s="550"/>
      <c r="V16" s="551"/>
      <c r="W16" s="433"/>
      <c r="X16" s="434"/>
      <c r="Y16" s="434"/>
      <c r="Z16" s="434"/>
      <c r="AA16" s="434"/>
      <c r="AB16" s="423"/>
      <c r="AC16" s="530">
        <v>26.6</v>
      </c>
      <c r="AD16" s="531"/>
      <c r="AE16" s="531"/>
      <c r="AF16" s="531"/>
      <c r="AG16" s="532"/>
      <c r="AH16" s="530">
        <v>25.7</v>
      </c>
      <c r="AI16" s="531"/>
      <c r="AJ16" s="531"/>
      <c r="AK16" s="531"/>
      <c r="AL16" s="533"/>
      <c r="AM16" s="472"/>
      <c r="AN16" s="473"/>
      <c r="AO16" s="473"/>
      <c r="AP16" s="473"/>
      <c r="AQ16" s="473"/>
      <c r="AR16" s="473"/>
      <c r="AS16" s="473"/>
      <c r="AT16" s="474"/>
      <c r="AU16" s="475"/>
      <c r="AV16" s="476"/>
      <c r="AW16" s="476"/>
      <c r="AX16" s="476"/>
      <c r="AY16" s="477" t="s">
        <v>153</v>
      </c>
      <c r="AZ16" s="478"/>
      <c r="BA16" s="478"/>
      <c r="BB16" s="478"/>
      <c r="BC16" s="478"/>
      <c r="BD16" s="478"/>
      <c r="BE16" s="478"/>
      <c r="BF16" s="478"/>
      <c r="BG16" s="478"/>
      <c r="BH16" s="478"/>
      <c r="BI16" s="478"/>
      <c r="BJ16" s="478"/>
      <c r="BK16" s="478"/>
      <c r="BL16" s="478"/>
      <c r="BM16" s="479"/>
      <c r="BN16" s="443">
        <v>12084734</v>
      </c>
      <c r="BO16" s="444"/>
      <c r="BP16" s="444"/>
      <c r="BQ16" s="444"/>
      <c r="BR16" s="444"/>
      <c r="BS16" s="444"/>
      <c r="BT16" s="444"/>
      <c r="BU16" s="445"/>
      <c r="BV16" s="443">
        <v>12364080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154</v>
      </c>
      <c r="N17" s="555"/>
      <c r="O17" s="555"/>
      <c r="P17" s="555"/>
      <c r="Q17" s="556"/>
      <c r="R17" s="549" t="s">
        <v>155</v>
      </c>
      <c r="S17" s="550"/>
      <c r="T17" s="550"/>
      <c r="U17" s="550"/>
      <c r="V17" s="551"/>
      <c r="W17" s="459" t="s">
        <v>156</v>
      </c>
      <c r="X17" s="460"/>
      <c r="Y17" s="460"/>
      <c r="Z17" s="460"/>
      <c r="AA17" s="460"/>
      <c r="AB17" s="450"/>
      <c r="AC17" s="494">
        <v>10156</v>
      </c>
      <c r="AD17" s="495"/>
      <c r="AE17" s="495"/>
      <c r="AF17" s="495"/>
      <c r="AG17" s="537"/>
      <c r="AH17" s="494">
        <v>10657</v>
      </c>
      <c r="AI17" s="495"/>
      <c r="AJ17" s="495"/>
      <c r="AK17" s="495"/>
      <c r="AL17" s="496"/>
      <c r="AM17" s="472"/>
      <c r="AN17" s="473"/>
      <c r="AO17" s="473"/>
      <c r="AP17" s="473"/>
      <c r="AQ17" s="473"/>
      <c r="AR17" s="473"/>
      <c r="AS17" s="473"/>
      <c r="AT17" s="474"/>
      <c r="AU17" s="475"/>
      <c r="AV17" s="476"/>
      <c r="AW17" s="476"/>
      <c r="AX17" s="476"/>
      <c r="AY17" s="477" t="s">
        <v>157</v>
      </c>
      <c r="AZ17" s="478"/>
      <c r="BA17" s="478"/>
      <c r="BB17" s="478"/>
      <c r="BC17" s="478"/>
      <c r="BD17" s="478"/>
      <c r="BE17" s="478"/>
      <c r="BF17" s="478"/>
      <c r="BG17" s="478"/>
      <c r="BH17" s="478"/>
      <c r="BI17" s="478"/>
      <c r="BJ17" s="478"/>
      <c r="BK17" s="478"/>
      <c r="BL17" s="478"/>
      <c r="BM17" s="479"/>
      <c r="BN17" s="443">
        <v>4542922</v>
      </c>
      <c r="BO17" s="444"/>
      <c r="BP17" s="444"/>
      <c r="BQ17" s="444"/>
      <c r="BR17" s="444"/>
      <c r="BS17" s="444"/>
      <c r="BT17" s="444"/>
      <c r="BU17" s="445"/>
      <c r="BV17" s="443">
        <v>4255823</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158</v>
      </c>
      <c r="C18" s="486"/>
      <c r="D18" s="486"/>
      <c r="E18" s="566"/>
      <c r="F18" s="566"/>
      <c r="G18" s="566"/>
      <c r="H18" s="566"/>
      <c r="I18" s="566"/>
      <c r="J18" s="566"/>
      <c r="K18" s="566"/>
      <c r="L18" s="567">
        <v>435.34</v>
      </c>
      <c r="M18" s="567"/>
      <c r="N18" s="567"/>
      <c r="O18" s="567"/>
      <c r="P18" s="567"/>
      <c r="Q18" s="567"/>
      <c r="R18" s="568"/>
      <c r="S18" s="568"/>
      <c r="T18" s="568"/>
      <c r="U18" s="568"/>
      <c r="V18" s="569"/>
      <c r="W18" s="461"/>
      <c r="X18" s="462"/>
      <c r="Y18" s="462"/>
      <c r="Z18" s="462"/>
      <c r="AA18" s="462"/>
      <c r="AB18" s="453"/>
      <c r="AC18" s="570">
        <v>64.5</v>
      </c>
      <c r="AD18" s="571"/>
      <c r="AE18" s="571"/>
      <c r="AF18" s="571"/>
      <c r="AG18" s="572"/>
      <c r="AH18" s="570">
        <v>64.2</v>
      </c>
      <c r="AI18" s="571"/>
      <c r="AJ18" s="571"/>
      <c r="AK18" s="571"/>
      <c r="AL18" s="573"/>
      <c r="AM18" s="472"/>
      <c r="AN18" s="473"/>
      <c r="AO18" s="473"/>
      <c r="AP18" s="473"/>
      <c r="AQ18" s="473"/>
      <c r="AR18" s="473"/>
      <c r="AS18" s="473"/>
      <c r="AT18" s="474"/>
      <c r="AU18" s="475"/>
      <c r="AV18" s="476"/>
      <c r="AW18" s="476"/>
      <c r="AX18" s="476"/>
      <c r="AY18" s="477" t="s">
        <v>159</v>
      </c>
      <c r="AZ18" s="478"/>
      <c r="BA18" s="478"/>
      <c r="BB18" s="478"/>
      <c r="BC18" s="478"/>
      <c r="BD18" s="478"/>
      <c r="BE18" s="478"/>
      <c r="BF18" s="478"/>
      <c r="BG18" s="478"/>
      <c r="BH18" s="478"/>
      <c r="BI18" s="478"/>
      <c r="BJ18" s="478"/>
      <c r="BK18" s="478"/>
      <c r="BL18" s="478"/>
      <c r="BM18" s="479"/>
      <c r="BN18" s="443">
        <v>13018371</v>
      </c>
      <c r="BO18" s="444"/>
      <c r="BP18" s="444"/>
      <c r="BQ18" s="444"/>
      <c r="BR18" s="444"/>
      <c r="BS18" s="444"/>
      <c r="BT18" s="444"/>
      <c r="BU18" s="445"/>
      <c r="BV18" s="443">
        <v>13005661</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160</v>
      </c>
      <c r="C19" s="486"/>
      <c r="D19" s="486"/>
      <c r="E19" s="566"/>
      <c r="F19" s="566"/>
      <c r="G19" s="566"/>
      <c r="H19" s="566"/>
      <c r="I19" s="566"/>
      <c r="J19" s="566"/>
      <c r="K19" s="566"/>
      <c r="L19" s="574">
        <v>75</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161</v>
      </c>
      <c r="AZ19" s="478"/>
      <c r="BA19" s="478"/>
      <c r="BB19" s="478"/>
      <c r="BC19" s="478"/>
      <c r="BD19" s="478"/>
      <c r="BE19" s="478"/>
      <c r="BF19" s="478"/>
      <c r="BG19" s="478"/>
      <c r="BH19" s="478"/>
      <c r="BI19" s="478"/>
      <c r="BJ19" s="478"/>
      <c r="BK19" s="478"/>
      <c r="BL19" s="478"/>
      <c r="BM19" s="479"/>
      <c r="BN19" s="443">
        <v>16841542</v>
      </c>
      <c r="BO19" s="444"/>
      <c r="BP19" s="444"/>
      <c r="BQ19" s="444"/>
      <c r="BR19" s="444"/>
      <c r="BS19" s="444"/>
      <c r="BT19" s="444"/>
      <c r="BU19" s="445"/>
      <c r="BV19" s="443">
        <v>17160760</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162</v>
      </c>
      <c r="C20" s="486"/>
      <c r="D20" s="486"/>
      <c r="E20" s="566"/>
      <c r="F20" s="566"/>
      <c r="G20" s="566"/>
      <c r="H20" s="566"/>
      <c r="I20" s="566"/>
      <c r="J20" s="566"/>
      <c r="K20" s="566"/>
      <c r="L20" s="574">
        <v>13343</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163</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164</v>
      </c>
      <c r="C22" s="587"/>
      <c r="D22" s="588"/>
      <c r="E22" s="455" t="s">
        <v>1</v>
      </c>
      <c r="F22" s="460"/>
      <c r="G22" s="460"/>
      <c r="H22" s="460"/>
      <c r="I22" s="460"/>
      <c r="J22" s="460"/>
      <c r="K22" s="450"/>
      <c r="L22" s="455" t="s">
        <v>165</v>
      </c>
      <c r="M22" s="460"/>
      <c r="N22" s="460"/>
      <c r="O22" s="460"/>
      <c r="P22" s="450"/>
      <c r="Q22" s="618" t="s">
        <v>166</v>
      </c>
      <c r="R22" s="619"/>
      <c r="S22" s="619"/>
      <c r="T22" s="619"/>
      <c r="U22" s="619"/>
      <c r="V22" s="620"/>
      <c r="W22" s="586" t="s">
        <v>167</v>
      </c>
      <c r="X22" s="587"/>
      <c r="Y22" s="588"/>
      <c r="Z22" s="455" t="s">
        <v>1</v>
      </c>
      <c r="AA22" s="460"/>
      <c r="AB22" s="460"/>
      <c r="AC22" s="460"/>
      <c r="AD22" s="460"/>
      <c r="AE22" s="460"/>
      <c r="AF22" s="460"/>
      <c r="AG22" s="450"/>
      <c r="AH22" s="624" t="s">
        <v>168</v>
      </c>
      <c r="AI22" s="460"/>
      <c r="AJ22" s="460"/>
      <c r="AK22" s="460"/>
      <c r="AL22" s="450"/>
      <c r="AM22" s="624" t="s">
        <v>169</v>
      </c>
      <c r="AN22" s="625"/>
      <c r="AO22" s="625"/>
      <c r="AP22" s="625"/>
      <c r="AQ22" s="625"/>
      <c r="AR22" s="626"/>
      <c r="AS22" s="618" t="s">
        <v>166</v>
      </c>
      <c r="AT22" s="619"/>
      <c r="AU22" s="619"/>
      <c r="AV22" s="619"/>
      <c r="AW22" s="619"/>
      <c r="AX22" s="630"/>
      <c r="AY22" s="403" t="s">
        <v>170</v>
      </c>
      <c r="AZ22" s="404"/>
      <c r="BA22" s="404"/>
      <c r="BB22" s="404"/>
      <c r="BC22" s="404"/>
      <c r="BD22" s="404"/>
      <c r="BE22" s="404"/>
      <c r="BF22" s="404"/>
      <c r="BG22" s="404"/>
      <c r="BH22" s="404"/>
      <c r="BI22" s="404"/>
      <c r="BJ22" s="404"/>
      <c r="BK22" s="404"/>
      <c r="BL22" s="404"/>
      <c r="BM22" s="405"/>
      <c r="BN22" s="406">
        <v>31125193</v>
      </c>
      <c r="BO22" s="407"/>
      <c r="BP22" s="407"/>
      <c r="BQ22" s="407"/>
      <c r="BR22" s="407"/>
      <c r="BS22" s="407"/>
      <c r="BT22" s="407"/>
      <c r="BU22" s="408"/>
      <c r="BV22" s="406">
        <v>32052771</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171</v>
      </c>
      <c r="AZ23" s="478"/>
      <c r="BA23" s="478"/>
      <c r="BB23" s="478"/>
      <c r="BC23" s="478"/>
      <c r="BD23" s="478"/>
      <c r="BE23" s="478"/>
      <c r="BF23" s="478"/>
      <c r="BG23" s="478"/>
      <c r="BH23" s="478"/>
      <c r="BI23" s="478"/>
      <c r="BJ23" s="478"/>
      <c r="BK23" s="478"/>
      <c r="BL23" s="478"/>
      <c r="BM23" s="479"/>
      <c r="BN23" s="443">
        <v>24459827</v>
      </c>
      <c r="BO23" s="444"/>
      <c r="BP23" s="444"/>
      <c r="BQ23" s="444"/>
      <c r="BR23" s="444"/>
      <c r="BS23" s="444"/>
      <c r="BT23" s="444"/>
      <c r="BU23" s="445"/>
      <c r="BV23" s="443">
        <v>25075306</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172</v>
      </c>
      <c r="F24" s="473"/>
      <c r="G24" s="473"/>
      <c r="H24" s="473"/>
      <c r="I24" s="473"/>
      <c r="J24" s="473"/>
      <c r="K24" s="474"/>
      <c r="L24" s="494">
        <v>1</v>
      </c>
      <c r="M24" s="495"/>
      <c r="N24" s="495"/>
      <c r="O24" s="495"/>
      <c r="P24" s="537"/>
      <c r="Q24" s="494">
        <v>7800</v>
      </c>
      <c r="R24" s="495"/>
      <c r="S24" s="495"/>
      <c r="T24" s="495"/>
      <c r="U24" s="495"/>
      <c r="V24" s="537"/>
      <c r="W24" s="589"/>
      <c r="X24" s="590"/>
      <c r="Y24" s="591"/>
      <c r="Z24" s="493" t="s">
        <v>173</v>
      </c>
      <c r="AA24" s="473"/>
      <c r="AB24" s="473"/>
      <c r="AC24" s="473"/>
      <c r="AD24" s="473"/>
      <c r="AE24" s="473"/>
      <c r="AF24" s="473"/>
      <c r="AG24" s="474"/>
      <c r="AH24" s="494">
        <v>417</v>
      </c>
      <c r="AI24" s="495"/>
      <c r="AJ24" s="495"/>
      <c r="AK24" s="495"/>
      <c r="AL24" s="537"/>
      <c r="AM24" s="494">
        <v>1310631</v>
      </c>
      <c r="AN24" s="495"/>
      <c r="AO24" s="495"/>
      <c r="AP24" s="495"/>
      <c r="AQ24" s="495"/>
      <c r="AR24" s="537"/>
      <c r="AS24" s="494">
        <v>3143</v>
      </c>
      <c r="AT24" s="495"/>
      <c r="AU24" s="495"/>
      <c r="AV24" s="495"/>
      <c r="AW24" s="495"/>
      <c r="AX24" s="496"/>
      <c r="AY24" s="559" t="s">
        <v>174</v>
      </c>
      <c r="AZ24" s="560"/>
      <c r="BA24" s="560"/>
      <c r="BB24" s="560"/>
      <c r="BC24" s="560"/>
      <c r="BD24" s="560"/>
      <c r="BE24" s="560"/>
      <c r="BF24" s="560"/>
      <c r="BG24" s="560"/>
      <c r="BH24" s="560"/>
      <c r="BI24" s="560"/>
      <c r="BJ24" s="560"/>
      <c r="BK24" s="560"/>
      <c r="BL24" s="560"/>
      <c r="BM24" s="561"/>
      <c r="BN24" s="443">
        <v>24104762</v>
      </c>
      <c r="BO24" s="444"/>
      <c r="BP24" s="444"/>
      <c r="BQ24" s="444"/>
      <c r="BR24" s="444"/>
      <c r="BS24" s="444"/>
      <c r="BT24" s="444"/>
      <c r="BU24" s="445"/>
      <c r="BV24" s="443">
        <v>24446193</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175</v>
      </c>
      <c r="F25" s="473"/>
      <c r="G25" s="473"/>
      <c r="H25" s="473"/>
      <c r="I25" s="473"/>
      <c r="J25" s="473"/>
      <c r="K25" s="474"/>
      <c r="L25" s="494">
        <v>1</v>
      </c>
      <c r="M25" s="495"/>
      <c r="N25" s="495"/>
      <c r="O25" s="495"/>
      <c r="P25" s="537"/>
      <c r="Q25" s="494">
        <v>6600</v>
      </c>
      <c r="R25" s="495"/>
      <c r="S25" s="495"/>
      <c r="T25" s="495"/>
      <c r="U25" s="495"/>
      <c r="V25" s="537"/>
      <c r="W25" s="589"/>
      <c r="X25" s="590"/>
      <c r="Y25" s="591"/>
      <c r="Z25" s="493" t="s">
        <v>176</v>
      </c>
      <c r="AA25" s="473"/>
      <c r="AB25" s="473"/>
      <c r="AC25" s="473"/>
      <c r="AD25" s="473"/>
      <c r="AE25" s="473"/>
      <c r="AF25" s="473"/>
      <c r="AG25" s="474"/>
      <c r="AH25" s="494">
        <v>83</v>
      </c>
      <c r="AI25" s="495"/>
      <c r="AJ25" s="495"/>
      <c r="AK25" s="495"/>
      <c r="AL25" s="537"/>
      <c r="AM25" s="494">
        <v>252237</v>
      </c>
      <c r="AN25" s="495"/>
      <c r="AO25" s="495"/>
      <c r="AP25" s="495"/>
      <c r="AQ25" s="495"/>
      <c r="AR25" s="537"/>
      <c r="AS25" s="494">
        <v>3039</v>
      </c>
      <c r="AT25" s="495"/>
      <c r="AU25" s="495"/>
      <c r="AV25" s="495"/>
      <c r="AW25" s="495"/>
      <c r="AX25" s="496"/>
      <c r="AY25" s="403" t="s">
        <v>177</v>
      </c>
      <c r="AZ25" s="404"/>
      <c r="BA25" s="404"/>
      <c r="BB25" s="404"/>
      <c r="BC25" s="404"/>
      <c r="BD25" s="404"/>
      <c r="BE25" s="404"/>
      <c r="BF25" s="404"/>
      <c r="BG25" s="404"/>
      <c r="BH25" s="404"/>
      <c r="BI25" s="404"/>
      <c r="BJ25" s="404"/>
      <c r="BK25" s="404"/>
      <c r="BL25" s="404"/>
      <c r="BM25" s="405"/>
      <c r="BN25" s="406">
        <v>1587500</v>
      </c>
      <c r="BO25" s="407"/>
      <c r="BP25" s="407"/>
      <c r="BQ25" s="407"/>
      <c r="BR25" s="407"/>
      <c r="BS25" s="407"/>
      <c r="BT25" s="407"/>
      <c r="BU25" s="408"/>
      <c r="BV25" s="406">
        <v>1712618</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178</v>
      </c>
      <c r="F26" s="473"/>
      <c r="G26" s="473"/>
      <c r="H26" s="473"/>
      <c r="I26" s="473"/>
      <c r="J26" s="473"/>
      <c r="K26" s="474"/>
      <c r="L26" s="494">
        <v>1</v>
      </c>
      <c r="M26" s="495"/>
      <c r="N26" s="495"/>
      <c r="O26" s="495"/>
      <c r="P26" s="537"/>
      <c r="Q26" s="494">
        <v>5500</v>
      </c>
      <c r="R26" s="495"/>
      <c r="S26" s="495"/>
      <c r="T26" s="495"/>
      <c r="U26" s="495"/>
      <c r="V26" s="537"/>
      <c r="W26" s="589"/>
      <c r="X26" s="590"/>
      <c r="Y26" s="591"/>
      <c r="Z26" s="493" t="s">
        <v>179</v>
      </c>
      <c r="AA26" s="595"/>
      <c r="AB26" s="595"/>
      <c r="AC26" s="595"/>
      <c r="AD26" s="595"/>
      <c r="AE26" s="595"/>
      <c r="AF26" s="595"/>
      <c r="AG26" s="596"/>
      <c r="AH26" s="494">
        <v>6</v>
      </c>
      <c r="AI26" s="495"/>
      <c r="AJ26" s="495"/>
      <c r="AK26" s="495"/>
      <c r="AL26" s="537"/>
      <c r="AM26" s="494">
        <v>19794</v>
      </c>
      <c r="AN26" s="495"/>
      <c r="AO26" s="495"/>
      <c r="AP26" s="495"/>
      <c r="AQ26" s="495"/>
      <c r="AR26" s="537"/>
      <c r="AS26" s="494">
        <v>3299</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181</v>
      </c>
      <c r="BO26" s="444"/>
      <c r="BP26" s="444"/>
      <c r="BQ26" s="444"/>
      <c r="BR26" s="444"/>
      <c r="BS26" s="444"/>
      <c r="BT26" s="444"/>
      <c r="BU26" s="445"/>
      <c r="BV26" s="443" t="s">
        <v>181</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182</v>
      </c>
      <c r="F27" s="473"/>
      <c r="G27" s="473"/>
      <c r="H27" s="473"/>
      <c r="I27" s="473"/>
      <c r="J27" s="473"/>
      <c r="K27" s="474"/>
      <c r="L27" s="494">
        <v>1</v>
      </c>
      <c r="M27" s="495"/>
      <c r="N27" s="495"/>
      <c r="O27" s="495"/>
      <c r="P27" s="537"/>
      <c r="Q27" s="494">
        <v>3900</v>
      </c>
      <c r="R27" s="495"/>
      <c r="S27" s="495"/>
      <c r="T27" s="495"/>
      <c r="U27" s="495"/>
      <c r="V27" s="537"/>
      <c r="W27" s="589"/>
      <c r="X27" s="590"/>
      <c r="Y27" s="591"/>
      <c r="Z27" s="493" t="s">
        <v>183</v>
      </c>
      <c r="AA27" s="473"/>
      <c r="AB27" s="473"/>
      <c r="AC27" s="473"/>
      <c r="AD27" s="473"/>
      <c r="AE27" s="473"/>
      <c r="AF27" s="473"/>
      <c r="AG27" s="474"/>
      <c r="AH27" s="494">
        <v>8</v>
      </c>
      <c r="AI27" s="495"/>
      <c r="AJ27" s="495"/>
      <c r="AK27" s="495"/>
      <c r="AL27" s="537"/>
      <c r="AM27" s="494">
        <v>30472</v>
      </c>
      <c r="AN27" s="495"/>
      <c r="AO27" s="495"/>
      <c r="AP27" s="495"/>
      <c r="AQ27" s="495"/>
      <c r="AR27" s="537"/>
      <c r="AS27" s="494">
        <v>3809</v>
      </c>
      <c r="AT27" s="495"/>
      <c r="AU27" s="495"/>
      <c r="AV27" s="495"/>
      <c r="AW27" s="495"/>
      <c r="AX27" s="496"/>
      <c r="AY27" s="538" t="s">
        <v>184</v>
      </c>
      <c r="AZ27" s="539"/>
      <c r="BA27" s="539"/>
      <c r="BB27" s="539"/>
      <c r="BC27" s="539"/>
      <c r="BD27" s="539"/>
      <c r="BE27" s="539"/>
      <c r="BF27" s="539"/>
      <c r="BG27" s="539"/>
      <c r="BH27" s="539"/>
      <c r="BI27" s="539"/>
      <c r="BJ27" s="539"/>
      <c r="BK27" s="539"/>
      <c r="BL27" s="539"/>
      <c r="BM27" s="540"/>
      <c r="BN27" s="562">
        <v>1317699</v>
      </c>
      <c r="BO27" s="563"/>
      <c r="BP27" s="563"/>
      <c r="BQ27" s="563"/>
      <c r="BR27" s="563"/>
      <c r="BS27" s="563"/>
      <c r="BT27" s="563"/>
      <c r="BU27" s="564"/>
      <c r="BV27" s="562">
        <v>1312101</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185</v>
      </c>
      <c r="F28" s="473"/>
      <c r="G28" s="473"/>
      <c r="H28" s="473"/>
      <c r="I28" s="473"/>
      <c r="J28" s="473"/>
      <c r="K28" s="474"/>
      <c r="L28" s="494">
        <v>1</v>
      </c>
      <c r="M28" s="495"/>
      <c r="N28" s="495"/>
      <c r="O28" s="495"/>
      <c r="P28" s="537"/>
      <c r="Q28" s="494">
        <v>3300</v>
      </c>
      <c r="R28" s="495"/>
      <c r="S28" s="495"/>
      <c r="T28" s="495"/>
      <c r="U28" s="495"/>
      <c r="V28" s="537"/>
      <c r="W28" s="589"/>
      <c r="X28" s="590"/>
      <c r="Y28" s="591"/>
      <c r="Z28" s="493" t="s">
        <v>186</v>
      </c>
      <c r="AA28" s="473"/>
      <c r="AB28" s="473"/>
      <c r="AC28" s="473"/>
      <c r="AD28" s="473"/>
      <c r="AE28" s="473"/>
      <c r="AF28" s="473"/>
      <c r="AG28" s="474"/>
      <c r="AH28" s="494" t="s">
        <v>181</v>
      </c>
      <c r="AI28" s="495"/>
      <c r="AJ28" s="495"/>
      <c r="AK28" s="495"/>
      <c r="AL28" s="537"/>
      <c r="AM28" s="494" t="s">
        <v>181</v>
      </c>
      <c r="AN28" s="495"/>
      <c r="AO28" s="495"/>
      <c r="AP28" s="495"/>
      <c r="AQ28" s="495"/>
      <c r="AR28" s="537"/>
      <c r="AS28" s="494" t="s">
        <v>181</v>
      </c>
      <c r="AT28" s="495"/>
      <c r="AU28" s="495"/>
      <c r="AV28" s="495"/>
      <c r="AW28" s="495"/>
      <c r="AX28" s="496"/>
      <c r="AY28" s="597" t="s">
        <v>187</v>
      </c>
      <c r="AZ28" s="598"/>
      <c r="BA28" s="598"/>
      <c r="BB28" s="599"/>
      <c r="BC28" s="403" t="s">
        <v>50</v>
      </c>
      <c r="BD28" s="404"/>
      <c r="BE28" s="404"/>
      <c r="BF28" s="404"/>
      <c r="BG28" s="404"/>
      <c r="BH28" s="404"/>
      <c r="BI28" s="404"/>
      <c r="BJ28" s="404"/>
      <c r="BK28" s="404"/>
      <c r="BL28" s="404"/>
      <c r="BM28" s="405"/>
      <c r="BN28" s="406">
        <v>1624636</v>
      </c>
      <c r="BO28" s="407"/>
      <c r="BP28" s="407"/>
      <c r="BQ28" s="407"/>
      <c r="BR28" s="407"/>
      <c r="BS28" s="407"/>
      <c r="BT28" s="407"/>
      <c r="BU28" s="408"/>
      <c r="BV28" s="406">
        <v>1624518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188</v>
      </c>
      <c r="F29" s="473"/>
      <c r="G29" s="473"/>
      <c r="H29" s="473"/>
      <c r="I29" s="473"/>
      <c r="J29" s="473"/>
      <c r="K29" s="474"/>
      <c r="L29" s="494">
        <v>16</v>
      </c>
      <c r="M29" s="495"/>
      <c r="N29" s="495"/>
      <c r="O29" s="495"/>
      <c r="P29" s="537"/>
      <c r="Q29" s="494">
        <v>3100</v>
      </c>
      <c r="R29" s="495"/>
      <c r="S29" s="495"/>
      <c r="T29" s="495"/>
      <c r="U29" s="495"/>
      <c r="V29" s="537"/>
      <c r="W29" s="592"/>
      <c r="X29" s="593"/>
      <c r="Y29" s="594"/>
      <c r="Z29" s="493" t="s">
        <v>189</v>
      </c>
      <c r="AA29" s="473"/>
      <c r="AB29" s="473"/>
      <c r="AC29" s="473"/>
      <c r="AD29" s="473"/>
      <c r="AE29" s="473"/>
      <c r="AF29" s="473"/>
      <c r="AG29" s="474"/>
      <c r="AH29" s="494">
        <v>425</v>
      </c>
      <c r="AI29" s="495"/>
      <c r="AJ29" s="495"/>
      <c r="AK29" s="495"/>
      <c r="AL29" s="537"/>
      <c r="AM29" s="494">
        <v>1341103</v>
      </c>
      <c r="AN29" s="495"/>
      <c r="AO29" s="495"/>
      <c r="AP29" s="495"/>
      <c r="AQ29" s="495"/>
      <c r="AR29" s="537"/>
      <c r="AS29" s="494">
        <v>3156</v>
      </c>
      <c r="AT29" s="495"/>
      <c r="AU29" s="495"/>
      <c r="AV29" s="495"/>
      <c r="AW29" s="495"/>
      <c r="AX29" s="496"/>
      <c r="AY29" s="600"/>
      <c r="AZ29" s="601"/>
      <c r="BA29" s="601"/>
      <c r="BB29" s="602"/>
      <c r="BC29" s="477" t="s">
        <v>190</v>
      </c>
      <c r="BD29" s="478"/>
      <c r="BE29" s="478"/>
      <c r="BF29" s="478"/>
      <c r="BG29" s="478"/>
      <c r="BH29" s="478"/>
      <c r="BI29" s="478"/>
      <c r="BJ29" s="478"/>
      <c r="BK29" s="478"/>
      <c r="BL29" s="478"/>
      <c r="BM29" s="479"/>
      <c r="BN29" s="443">
        <v>1247827</v>
      </c>
      <c r="BO29" s="444"/>
      <c r="BP29" s="444"/>
      <c r="BQ29" s="444"/>
      <c r="BR29" s="444"/>
      <c r="BS29" s="444"/>
      <c r="BT29" s="444"/>
      <c r="BU29" s="445"/>
      <c r="BV29" s="443">
        <v>827054</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191</v>
      </c>
      <c r="X30" s="611"/>
      <c r="Y30" s="611"/>
      <c r="Z30" s="611"/>
      <c r="AA30" s="611"/>
      <c r="AB30" s="611"/>
      <c r="AC30" s="611"/>
      <c r="AD30" s="611"/>
      <c r="AE30" s="611"/>
      <c r="AF30" s="611"/>
      <c r="AG30" s="612"/>
      <c r="AH30" s="570">
        <v>98.8</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2736343</v>
      </c>
      <c r="BO30" s="563"/>
      <c r="BP30" s="563"/>
      <c r="BQ30" s="563"/>
      <c r="BR30" s="563"/>
      <c r="BS30" s="563"/>
      <c r="BT30" s="563"/>
      <c r="BU30" s="564"/>
      <c r="BV30" s="562">
        <v>2823377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192</v>
      </c>
      <c r="D32" s="606"/>
      <c r="E32" s="606"/>
      <c r="F32" s="606"/>
      <c r="G32" s="606"/>
      <c r="H32" s="606"/>
      <c r="I32" s="606"/>
      <c r="J32" s="606"/>
      <c r="K32" s="606"/>
      <c r="L32" s="606"/>
      <c r="M32" s="606"/>
      <c r="N32" s="606"/>
      <c r="O32" s="606"/>
      <c r="P32" s="606"/>
      <c r="Q32" s="606"/>
      <c r="R32" s="606"/>
      <c r="S32" s="606"/>
      <c r="U32" s="447" t="s">
        <v>193</v>
      </c>
      <c r="V32" s="447"/>
      <c r="W32" s="447"/>
      <c r="X32" s="447"/>
      <c r="Y32" s="447"/>
      <c r="Z32" s="447"/>
      <c r="AA32" s="447"/>
      <c r="AB32" s="447"/>
      <c r="AC32" s="447"/>
      <c r="AD32" s="447"/>
      <c r="AE32" s="447"/>
      <c r="AF32" s="447"/>
      <c r="AG32" s="447"/>
      <c r="AH32" s="447"/>
      <c r="AI32" s="447"/>
      <c r="AJ32" s="447"/>
      <c r="AK32" s="447"/>
      <c r="AM32" s="447" t="s">
        <v>194</v>
      </c>
      <c r="AN32" s="447"/>
      <c r="AO32" s="447"/>
      <c r="AP32" s="447"/>
      <c r="AQ32" s="447"/>
      <c r="AR32" s="447"/>
      <c r="AS32" s="447"/>
      <c r="AT32" s="447"/>
      <c r="AU32" s="447"/>
      <c r="AV32" s="447"/>
      <c r="AW32" s="447"/>
      <c r="AX32" s="447"/>
      <c r="AY32" s="447"/>
      <c r="AZ32" s="447"/>
      <c r="BA32" s="447"/>
      <c r="BB32" s="447"/>
      <c r="BC32" s="447"/>
      <c r="BE32" s="447" t="s">
        <v>195</v>
      </c>
      <c r="BF32" s="447"/>
      <c r="BG32" s="447"/>
      <c r="BH32" s="447"/>
      <c r="BI32" s="447"/>
      <c r="BJ32" s="447"/>
      <c r="BK32" s="447"/>
      <c r="BL32" s="447"/>
      <c r="BM32" s="447"/>
      <c r="BN32" s="447"/>
      <c r="BO32" s="447"/>
      <c r="BP32" s="447"/>
      <c r="BQ32" s="447"/>
      <c r="BR32" s="447"/>
      <c r="BS32" s="447"/>
      <c r="BT32" s="447"/>
      <c r="BU32" s="447"/>
      <c r="BW32" s="447" t="s">
        <v>196</v>
      </c>
      <c r="BX32" s="447"/>
      <c r="BY32" s="447"/>
      <c r="BZ32" s="447"/>
      <c r="CA32" s="447"/>
      <c r="CB32" s="447"/>
      <c r="CC32" s="447"/>
      <c r="CD32" s="447"/>
      <c r="CE32" s="447"/>
      <c r="CF32" s="447"/>
      <c r="CG32" s="447"/>
      <c r="CH32" s="447"/>
      <c r="CI32" s="447"/>
      <c r="CJ32" s="447"/>
      <c r="CK32" s="447"/>
      <c r="CL32" s="447"/>
      <c r="CM32" s="447"/>
      <c r="CO32" s="447" t="s">
        <v>197</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198</v>
      </c>
      <c r="D33" s="467"/>
      <c r="E33" s="432" t="s">
        <v>199</v>
      </c>
      <c r="F33" s="432"/>
      <c r="G33" s="432"/>
      <c r="H33" s="432"/>
      <c r="I33" s="432"/>
      <c r="J33" s="432"/>
      <c r="K33" s="432"/>
      <c r="L33" s="432"/>
      <c r="M33" s="432"/>
      <c r="N33" s="432"/>
      <c r="O33" s="432"/>
      <c r="P33" s="432"/>
      <c r="Q33" s="432"/>
      <c r="R33" s="432"/>
      <c r="S33" s="432"/>
      <c r="T33" s="206"/>
      <c r="U33" s="467" t="s">
        <v>198</v>
      </c>
      <c r="V33" s="467"/>
      <c r="W33" s="432" t="s">
        <v>199</v>
      </c>
      <c r="X33" s="432"/>
      <c r="Y33" s="432"/>
      <c r="Z33" s="432"/>
      <c r="AA33" s="432"/>
      <c r="AB33" s="432"/>
      <c r="AC33" s="432"/>
      <c r="AD33" s="432"/>
      <c r="AE33" s="432"/>
      <c r="AF33" s="432"/>
      <c r="AG33" s="432"/>
      <c r="AH33" s="432"/>
      <c r="AI33" s="432"/>
      <c r="AJ33" s="432"/>
      <c r="AK33" s="432"/>
      <c r="AL33" s="206"/>
      <c r="AM33" s="467" t="s">
        <v>198</v>
      </c>
      <c r="AN33" s="467"/>
      <c r="AO33" s="432" t="s">
        <v>199</v>
      </c>
      <c r="AP33" s="432"/>
      <c r="AQ33" s="432"/>
      <c r="AR33" s="432"/>
      <c r="AS33" s="432"/>
      <c r="AT33" s="432"/>
      <c r="AU33" s="432"/>
      <c r="AV33" s="432"/>
      <c r="AW33" s="432"/>
      <c r="AX33" s="432"/>
      <c r="AY33" s="432"/>
      <c r="AZ33" s="432"/>
      <c r="BA33" s="432"/>
      <c r="BB33" s="432"/>
      <c r="BC33" s="432"/>
      <c r="BD33" s="207"/>
      <c r="BE33" s="432" t="s">
        <v>200</v>
      </c>
      <c r="BF33" s="432"/>
      <c r="BG33" s="432" t="s">
        <v>201</v>
      </c>
      <c r="BH33" s="432"/>
      <c r="BI33" s="432"/>
      <c r="BJ33" s="432"/>
      <c r="BK33" s="432"/>
      <c r="BL33" s="432"/>
      <c r="BM33" s="432"/>
      <c r="BN33" s="432"/>
      <c r="BO33" s="432"/>
      <c r="BP33" s="432"/>
      <c r="BQ33" s="432"/>
      <c r="BR33" s="432"/>
      <c r="BS33" s="432"/>
      <c r="BT33" s="432"/>
      <c r="BU33" s="432"/>
      <c r="BV33" s="207"/>
      <c r="BW33" s="467" t="s">
        <v>200</v>
      </c>
      <c r="BX33" s="467"/>
      <c r="BY33" s="432" t="s">
        <v>202</v>
      </c>
      <c r="BZ33" s="432"/>
      <c r="CA33" s="432"/>
      <c r="CB33" s="432"/>
      <c r="CC33" s="432"/>
      <c r="CD33" s="432"/>
      <c r="CE33" s="432"/>
      <c r="CF33" s="432"/>
      <c r="CG33" s="432"/>
      <c r="CH33" s="432"/>
      <c r="CI33" s="432"/>
      <c r="CJ33" s="432"/>
      <c r="CK33" s="432"/>
      <c r="CL33" s="432"/>
      <c r="CM33" s="432"/>
      <c r="CN33" s="206"/>
      <c r="CO33" s="467" t="s">
        <v>198</v>
      </c>
      <c r="CP33" s="467"/>
      <c r="CQ33" s="432" t="s">
        <v>203</v>
      </c>
      <c r="CR33" s="432"/>
      <c r="CS33" s="432"/>
      <c r="CT33" s="432"/>
      <c r="CU33" s="432"/>
      <c r="CV33" s="432"/>
      <c r="CW33" s="432"/>
      <c r="CX33" s="432"/>
      <c r="CY33" s="432"/>
      <c r="CZ33" s="432"/>
      <c r="DA33" s="432"/>
      <c r="DB33" s="432"/>
      <c r="DC33" s="432"/>
      <c r="DD33" s="432"/>
      <c r="DE33" s="432"/>
      <c r="DF33" s="206"/>
      <c r="DG33" s="632" t="s">
        <v>204</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国民健康保険事業特別会計</v>
      </c>
      <c r="X34" s="634"/>
      <c r="Y34" s="634"/>
      <c r="Z34" s="634"/>
      <c r="AA34" s="634"/>
      <c r="AB34" s="634"/>
      <c r="AC34" s="634"/>
      <c r="AD34" s="634"/>
      <c r="AE34" s="634"/>
      <c r="AF34" s="634"/>
      <c r="AG34" s="634"/>
      <c r="AH34" s="634"/>
      <c r="AI34" s="634"/>
      <c r="AJ34" s="634"/>
      <c r="AK34" s="634"/>
      <c r="AL34" s="181"/>
      <c r="AM34" s="633">
        <f>IF(AO34="","",MAX(C34:D43,U34:V43)+1)</f>
        <v>8</v>
      </c>
      <c r="AN34" s="633"/>
      <c r="AO34" s="634" t="str">
        <f>IF('各会計、関係団体の財政状況及び健全化判断比率'!B32="","",'各会計、関係団体の財政状況及び健全化判断比率'!B32)</f>
        <v>大田市水道事業会計</v>
      </c>
      <c r="AP34" s="634"/>
      <c r="AQ34" s="634"/>
      <c r="AR34" s="634"/>
      <c r="AS34" s="634"/>
      <c r="AT34" s="634"/>
      <c r="AU34" s="634"/>
      <c r="AV34" s="634"/>
      <c r="AW34" s="634"/>
      <c r="AX34" s="634"/>
      <c r="AY34" s="634"/>
      <c r="AZ34" s="634"/>
      <c r="BA34" s="634"/>
      <c r="BB34" s="634"/>
      <c r="BC34" s="634"/>
      <c r="BD34" s="181"/>
      <c r="BE34" s="633">
        <f>IF(BG34="","",MAX(C34:D43,U34:V43,AM34:AN43)+1)</f>
        <v>11</v>
      </c>
      <c r="BF34" s="633"/>
      <c r="BG34" s="634" t="str">
        <f>IF('各会計、関係団体の財政状況及び健全化判断比率'!B35="","",'各会計、関係団体の財政状況及び健全化判断比率'!B35)</f>
        <v>生活排水処理事業特別会計</v>
      </c>
      <c r="BH34" s="634"/>
      <c r="BI34" s="634"/>
      <c r="BJ34" s="634"/>
      <c r="BK34" s="634"/>
      <c r="BL34" s="634"/>
      <c r="BM34" s="634"/>
      <c r="BN34" s="634"/>
      <c r="BO34" s="634"/>
      <c r="BP34" s="634"/>
      <c r="BQ34" s="634"/>
      <c r="BR34" s="634"/>
      <c r="BS34" s="634"/>
      <c r="BT34" s="634"/>
      <c r="BU34" s="634"/>
      <c r="BV34" s="181"/>
      <c r="BW34" s="633">
        <f>IF(BY34="","",MAX(C34:D43,U34:V43,AM34:AN43,BE34:BF43)+1)</f>
        <v>14</v>
      </c>
      <c r="BX34" s="633"/>
      <c r="BY34" s="634" t="str">
        <f>IF('各会計、関係団体の財政状況及び健全化判断比率'!B68="","",'各会計、関係団体の財政状況及び健全化判断比率'!B68)</f>
        <v>島根県市町村総合事務組合</v>
      </c>
      <c r="BZ34" s="634"/>
      <c r="CA34" s="634"/>
      <c r="CB34" s="634"/>
      <c r="CC34" s="634"/>
      <c r="CD34" s="634"/>
      <c r="CE34" s="634"/>
      <c r="CF34" s="634"/>
      <c r="CG34" s="634"/>
      <c r="CH34" s="634"/>
      <c r="CI34" s="634"/>
      <c r="CJ34" s="634"/>
      <c r="CK34" s="634"/>
      <c r="CL34" s="634"/>
      <c r="CM34" s="634"/>
      <c r="CN34" s="181"/>
      <c r="CO34" s="633">
        <f>IF(CQ34="","",MAX(C34:D43,U34:V43,AM34:AN43,BE34:BF43,BW34:BX43)+1)</f>
        <v>17</v>
      </c>
      <c r="CP34" s="633"/>
      <c r="CQ34" s="634" t="str">
        <f>IF('各会計、関係団体の財政状況及び健全化判断比率'!BS7="","",'各会計、関係団体の財政状況及び健全化判断比率'!BS7)</f>
        <v>（公財）大田市体育・公園・文化事業団</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簡易給水施設事業特別会計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国民健康保険診療所事業特別会計</v>
      </c>
      <c r="X35" s="634"/>
      <c r="Y35" s="634"/>
      <c r="Z35" s="634"/>
      <c r="AA35" s="634"/>
      <c r="AB35" s="634"/>
      <c r="AC35" s="634"/>
      <c r="AD35" s="634"/>
      <c r="AE35" s="634"/>
      <c r="AF35" s="634"/>
      <c r="AG35" s="634"/>
      <c r="AH35" s="634"/>
      <c r="AI35" s="634"/>
      <c r="AJ35" s="634"/>
      <c r="AK35" s="634"/>
      <c r="AL35" s="181"/>
      <c r="AM35" s="633">
        <f t="shared" ref="AM35:AM43" si="0">IF(AO35="","",AM34+1)</f>
        <v>9</v>
      </c>
      <c r="AN35" s="633"/>
      <c r="AO35" s="634" t="str">
        <f>IF('各会計、関係団体の財政状況及び健全化判断比率'!B33="","",'各会計、関係団体の財政状況及び健全化判断比率'!B33)</f>
        <v>大田市病院事業会計</v>
      </c>
      <c r="AP35" s="634"/>
      <c r="AQ35" s="634"/>
      <c r="AR35" s="634"/>
      <c r="AS35" s="634"/>
      <c r="AT35" s="634"/>
      <c r="AU35" s="634"/>
      <c r="AV35" s="634"/>
      <c r="AW35" s="634"/>
      <c r="AX35" s="634"/>
      <c r="AY35" s="634"/>
      <c r="AZ35" s="634"/>
      <c r="BA35" s="634"/>
      <c r="BB35" s="634"/>
      <c r="BC35" s="634"/>
      <c r="BD35" s="181"/>
      <c r="BE35" s="633">
        <f t="shared" ref="BE35:BE43" si="1">IF(BG35="","",BE34+1)</f>
        <v>12</v>
      </c>
      <c r="BF35" s="633"/>
      <c r="BG35" s="634" t="str">
        <f>IF('各会計、関係団体の財政状況及び健全化判断比率'!B36="","",'各会計、関係団体の財政状況及び健全化判断比率'!B36)</f>
        <v>農業集落排水事業特別会計</v>
      </c>
      <c r="BH35" s="634"/>
      <c r="BI35" s="634"/>
      <c r="BJ35" s="634"/>
      <c r="BK35" s="634"/>
      <c r="BL35" s="634"/>
      <c r="BM35" s="634"/>
      <c r="BN35" s="634"/>
      <c r="BO35" s="634"/>
      <c r="BP35" s="634"/>
      <c r="BQ35" s="634"/>
      <c r="BR35" s="634"/>
      <c r="BS35" s="634"/>
      <c r="BT35" s="634"/>
      <c r="BU35" s="634"/>
      <c r="BV35" s="181"/>
      <c r="BW35" s="633">
        <f t="shared" ref="BW35:BW43" si="2">IF(BY35="","",BW34+1)</f>
        <v>15</v>
      </c>
      <c r="BX35" s="633"/>
      <c r="BY35" s="634" t="str">
        <f>IF('各会計、関係団体の財政状況及び健全化判断比率'!B69="","",'各会計、関係団体の財政状況及び健全化判断比率'!B69)</f>
        <v>島根県後期高齢者医療広域連合（普通会計）</v>
      </c>
      <c r="BZ35" s="634"/>
      <c r="CA35" s="634"/>
      <c r="CB35" s="634"/>
      <c r="CC35" s="634"/>
      <c r="CD35" s="634"/>
      <c r="CE35" s="634"/>
      <c r="CF35" s="634"/>
      <c r="CG35" s="634"/>
      <c r="CH35" s="634"/>
      <c r="CI35" s="634"/>
      <c r="CJ35" s="634"/>
      <c r="CK35" s="634"/>
      <c r="CL35" s="634"/>
      <c r="CM35" s="634"/>
      <c r="CN35" s="181"/>
      <c r="CO35" s="633">
        <f t="shared" ref="CO35:CO43" si="3">IF(CQ35="","",CO34+1)</f>
        <v>18</v>
      </c>
      <c r="CP35" s="633"/>
      <c r="CQ35" s="634" t="str">
        <f>IF('各会計、関係団体の財政状況及び健全化判断比率'!BS8="","",'各会計、関係団体の財政状況及び健全化判断比率'!BS8)</f>
        <v>（株）大田ふるさとセンター</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大田市駅周辺土地区画整理事業特別会計（普通会計）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後期高齢者医療事業特別会計</v>
      </c>
      <c r="X36" s="634"/>
      <c r="Y36" s="634"/>
      <c r="Z36" s="634"/>
      <c r="AA36" s="634"/>
      <c r="AB36" s="634"/>
      <c r="AC36" s="634"/>
      <c r="AD36" s="634"/>
      <c r="AE36" s="634"/>
      <c r="AF36" s="634"/>
      <c r="AG36" s="634"/>
      <c r="AH36" s="634"/>
      <c r="AI36" s="634"/>
      <c r="AJ36" s="634"/>
      <c r="AK36" s="634"/>
      <c r="AL36" s="181"/>
      <c r="AM36" s="633">
        <f t="shared" si="0"/>
        <v>10</v>
      </c>
      <c r="AN36" s="633"/>
      <c r="AO36" s="634" t="str">
        <f>IF('各会計、関係団体の財政状況及び健全化判断比率'!B34="","",'各会計、関係団体の財政状況及び健全化判断比率'!B34)</f>
        <v>大田市下水道事業会計</v>
      </c>
      <c r="AP36" s="634"/>
      <c r="AQ36" s="634"/>
      <c r="AR36" s="634"/>
      <c r="AS36" s="634"/>
      <c r="AT36" s="634"/>
      <c r="AU36" s="634"/>
      <c r="AV36" s="634"/>
      <c r="AW36" s="634"/>
      <c r="AX36" s="634"/>
      <c r="AY36" s="634"/>
      <c r="AZ36" s="634"/>
      <c r="BA36" s="634"/>
      <c r="BB36" s="634"/>
      <c r="BC36" s="634"/>
      <c r="BD36" s="181"/>
      <c r="BE36" s="633">
        <f t="shared" si="1"/>
        <v>13</v>
      </c>
      <c r="BF36" s="633"/>
      <c r="BG36" s="634" t="str">
        <f>IF('各会計、関係団体の財政状況及び健全化判断比率'!B37="","",'各会計、関係団体の財政状況及び健全化判断比率'!B37)</f>
        <v>大田市駅周辺土地区画整理事業特別会計</v>
      </c>
      <c r="BH36" s="634"/>
      <c r="BI36" s="634"/>
      <c r="BJ36" s="634"/>
      <c r="BK36" s="634"/>
      <c r="BL36" s="634"/>
      <c r="BM36" s="634"/>
      <c r="BN36" s="634"/>
      <c r="BO36" s="634"/>
      <c r="BP36" s="634"/>
      <c r="BQ36" s="634"/>
      <c r="BR36" s="634"/>
      <c r="BS36" s="634"/>
      <c r="BT36" s="634"/>
      <c r="BU36" s="634"/>
      <c r="BV36" s="181"/>
      <c r="BW36" s="633">
        <f t="shared" si="2"/>
        <v>16</v>
      </c>
      <c r="BX36" s="633"/>
      <c r="BY36" s="634" t="str">
        <f>IF('各会計、関係団体の財政状況及び健全化判断比率'!B70="","",'各会計、関係団体の財政状況及び健全化判断比率'!B70)</f>
        <v>島根県後期高齢者医療広域連合（後期高齢者医療事業特別会計）</v>
      </c>
      <c r="BZ36" s="634"/>
      <c r="CA36" s="634"/>
      <c r="CB36" s="634"/>
      <c r="CC36" s="634"/>
      <c r="CD36" s="634"/>
      <c r="CE36" s="634"/>
      <c r="CF36" s="634"/>
      <c r="CG36" s="634"/>
      <c r="CH36" s="634"/>
      <c r="CI36" s="634"/>
      <c r="CJ36" s="634"/>
      <c r="CK36" s="634"/>
      <c r="CL36" s="634"/>
      <c r="CM36" s="634"/>
      <c r="CN36" s="181"/>
      <c r="CO36" s="633">
        <f t="shared" si="3"/>
        <v>19</v>
      </c>
      <c r="CP36" s="633"/>
      <c r="CQ36" s="634" t="str">
        <f>IF('各会計、関係団体の財政状況及び健全化判断比率'!BS9="","",'各会計、関係団体の財政状況及び健全化判断比率'!BS9)</f>
        <v>（公財）シルバーランド振興事業団</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f t="shared" si="4"/>
        <v>7</v>
      </c>
      <c r="V37" s="633"/>
      <c r="W37" s="634" t="str">
        <f>IF('各会計、関係団体の財政状況及び健全化判断比率'!B31="","",'各会計、関係団体の財政状況及び健全化判断比率'!B31)</f>
        <v>介護保険事業特別会計</v>
      </c>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t="str">
        <f t="shared" si="2"/>
        <v/>
      </c>
      <c r="BX37" s="633"/>
      <c r="BY37" s="634" t="str">
        <f>IF('各会計、関係団体の財政状況及び健全化判断比率'!B71="","",'各会計、関係団体の財政状況及び健全化判断比率'!B71)</f>
        <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t="str">
        <f t="shared" si="2"/>
        <v/>
      </c>
      <c r="BX38" s="633"/>
      <c r="BY38" s="634" t="str">
        <f>IF('各会計、関係団体の財政状況及び健全化判断比率'!B72="","",'各会計、関係団体の財政状況及び健全化判断比率'!B72)</f>
        <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205</v>
      </c>
      <c r="E46" s="636" t="s">
        <v>206</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207</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208</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209</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210</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211</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212</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213</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S+2BPzGDcuKpzgi5gLc1jyRz4NyYtTH17g/AIo21n95JxiSlD/5zaoALNEcbGgbY5lpOZHiPBco9srBf4JG9ow==" saltValue="Wqpa+nWc8BARzUzrT4V0Q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214</v>
      </c>
      <c r="DI1" s="639"/>
      <c r="DJ1" s="639"/>
      <c r="DK1" s="639"/>
      <c r="DL1" s="639"/>
      <c r="DM1" s="639"/>
      <c r="DN1" s="640"/>
      <c r="DO1" s="214"/>
      <c r="DP1" s="638" t="s">
        <v>215</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216</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217</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218</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219</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220</v>
      </c>
      <c r="S4" s="642"/>
      <c r="T4" s="642"/>
      <c r="U4" s="642"/>
      <c r="V4" s="642"/>
      <c r="W4" s="642"/>
      <c r="X4" s="642"/>
      <c r="Y4" s="643"/>
      <c r="Z4" s="641" t="s">
        <v>221</v>
      </c>
      <c r="AA4" s="642"/>
      <c r="AB4" s="642"/>
      <c r="AC4" s="643"/>
      <c r="AD4" s="641" t="s">
        <v>222</v>
      </c>
      <c r="AE4" s="642"/>
      <c r="AF4" s="642"/>
      <c r="AG4" s="642"/>
      <c r="AH4" s="642"/>
      <c r="AI4" s="642"/>
      <c r="AJ4" s="642"/>
      <c r="AK4" s="643"/>
      <c r="AL4" s="641" t="s">
        <v>221</v>
      </c>
      <c r="AM4" s="642"/>
      <c r="AN4" s="642"/>
      <c r="AO4" s="643"/>
      <c r="AP4" s="644" t="s">
        <v>223</v>
      </c>
      <c r="AQ4" s="644"/>
      <c r="AR4" s="644"/>
      <c r="AS4" s="644"/>
      <c r="AT4" s="644"/>
      <c r="AU4" s="644"/>
      <c r="AV4" s="644"/>
      <c r="AW4" s="644"/>
      <c r="AX4" s="644"/>
      <c r="AY4" s="644"/>
      <c r="AZ4" s="644"/>
      <c r="BA4" s="644"/>
      <c r="BB4" s="644"/>
      <c r="BC4" s="644"/>
      <c r="BD4" s="644"/>
      <c r="BE4" s="644"/>
      <c r="BF4" s="644"/>
      <c r="BG4" s="644" t="s">
        <v>224</v>
      </c>
      <c r="BH4" s="644"/>
      <c r="BI4" s="644"/>
      <c r="BJ4" s="644"/>
      <c r="BK4" s="644"/>
      <c r="BL4" s="644"/>
      <c r="BM4" s="644"/>
      <c r="BN4" s="644"/>
      <c r="BO4" s="644" t="s">
        <v>221</v>
      </c>
      <c r="BP4" s="644"/>
      <c r="BQ4" s="644"/>
      <c r="BR4" s="644"/>
      <c r="BS4" s="644" t="s">
        <v>225</v>
      </c>
      <c r="BT4" s="644"/>
      <c r="BU4" s="644"/>
      <c r="BV4" s="644"/>
      <c r="BW4" s="644"/>
      <c r="BX4" s="644"/>
      <c r="BY4" s="644"/>
      <c r="BZ4" s="644"/>
      <c r="CA4" s="644"/>
      <c r="CB4" s="644"/>
      <c r="CD4" s="641" t="s">
        <v>226</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227</v>
      </c>
      <c r="C5" s="646"/>
      <c r="D5" s="646"/>
      <c r="E5" s="646"/>
      <c r="F5" s="646"/>
      <c r="G5" s="646"/>
      <c r="H5" s="646"/>
      <c r="I5" s="646"/>
      <c r="J5" s="646"/>
      <c r="K5" s="646"/>
      <c r="L5" s="646"/>
      <c r="M5" s="646"/>
      <c r="N5" s="646"/>
      <c r="O5" s="646"/>
      <c r="P5" s="646"/>
      <c r="Q5" s="647"/>
      <c r="R5" s="648">
        <v>3815921</v>
      </c>
      <c r="S5" s="649"/>
      <c r="T5" s="649"/>
      <c r="U5" s="649"/>
      <c r="V5" s="649"/>
      <c r="W5" s="649"/>
      <c r="X5" s="649"/>
      <c r="Y5" s="650"/>
      <c r="Z5" s="651">
        <v>14.8</v>
      </c>
      <c r="AA5" s="651"/>
      <c r="AB5" s="651"/>
      <c r="AC5" s="651"/>
      <c r="AD5" s="652">
        <v>3754947</v>
      </c>
      <c r="AE5" s="652"/>
      <c r="AF5" s="652"/>
      <c r="AG5" s="652"/>
      <c r="AH5" s="652"/>
      <c r="AI5" s="652"/>
      <c r="AJ5" s="652"/>
      <c r="AK5" s="652"/>
      <c r="AL5" s="653">
        <v>28</v>
      </c>
      <c r="AM5" s="654"/>
      <c r="AN5" s="654"/>
      <c r="AO5" s="655"/>
      <c r="AP5" s="645" t="s">
        <v>228</v>
      </c>
      <c r="AQ5" s="646"/>
      <c r="AR5" s="646"/>
      <c r="AS5" s="646"/>
      <c r="AT5" s="646"/>
      <c r="AU5" s="646"/>
      <c r="AV5" s="646"/>
      <c r="AW5" s="646"/>
      <c r="AX5" s="646"/>
      <c r="AY5" s="646"/>
      <c r="AZ5" s="646"/>
      <c r="BA5" s="646"/>
      <c r="BB5" s="646"/>
      <c r="BC5" s="646"/>
      <c r="BD5" s="646"/>
      <c r="BE5" s="646"/>
      <c r="BF5" s="647"/>
      <c r="BG5" s="659">
        <v>3750126</v>
      </c>
      <c r="BH5" s="660"/>
      <c r="BI5" s="660"/>
      <c r="BJ5" s="660"/>
      <c r="BK5" s="660"/>
      <c r="BL5" s="660"/>
      <c r="BM5" s="660"/>
      <c r="BN5" s="661"/>
      <c r="BO5" s="662">
        <v>98.3</v>
      </c>
      <c r="BP5" s="662"/>
      <c r="BQ5" s="662"/>
      <c r="BR5" s="662"/>
      <c r="BS5" s="663">
        <v>323358</v>
      </c>
      <c r="BT5" s="663"/>
      <c r="BU5" s="663"/>
      <c r="BV5" s="663"/>
      <c r="BW5" s="663"/>
      <c r="BX5" s="663"/>
      <c r="BY5" s="663"/>
      <c r="BZ5" s="663"/>
      <c r="CA5" s="663"/>
      <c r="CB5" s="667"/>
      <c r="CD5" s="641" t="s">
        <v>223</v>
      </c>
      <c r="CE5" s="642"/>
      <c r="CF5" s="642"/>
      <c r="CG5" s="642"/>
      <c r="CH5" s="642"/>
      <c r="CI5" s="642"/>
      <c r="CJ5" s="642"/>
      <c r="CK5" s="642"/>
      <c r="CL5" s="642"/>
      <c r="CM5" s="642"/>
      <c r="CN5" s="642"/>
      <c r="CO5" s="642"/>
      <c r="CP5" s="642"/>
      <c r="CQ5" s="643"/>
      <c r="CR5" s="641" t="s">
        <v>229</v>
      </c>
      <c r="CS5" s="642"/>
      <c r="CT5" s="642"/>
      <c r="CU5" s="642"/>
      <c r="CV5" s="642"/>
      <c r="CW5" s="642"/>
      <c r="CX5" s="642"/>
      <c r="CY5" s="643"/>
      <c r="CZ5" s="641" t="s">
        <v>221</v>
      </c>
      <c r="DA5" s="642"/>
      <c r="DB5" s="642"/>
      <c r="DC5" s="643"/>
      <c r="DD5" s="641" t="s">
        <v>230</v>
      </c>
      <c r="DE5" s="642"/>
      <c r="DF5" s="642"/>
      <c r="DG5" s="642"/>
      <c r="DH5" s="642"/>
      <c r="DI5" s="642"/>
      <c r="DJ5" s="642"/>
      <c r="DK5" s="642"/>
      <c r="DL5" s="642"/>
      <c r="DM5" s="642"/>
      <c r="DN5" s="642"/>
      <c r="DO5" s="642"/>
      <c r="DP5" s="643"/>
      <c r="DQ5" s="641" t="s">
        <v>231</v>
      </c>
      <c r="DR5" s="642"/>
      <c r="DS5" s="642"/>
      <c r="DT5" s="642"/>
      <c r="DU5" s="642"/>
      <c r="DV5" s="642"/>
      <c r="DW5" s="642"/>
      <c r="DX5" s="642"/>
      <c r="DY5" s="642"/>
      <c r="DZ5" s="642"/>
      <c r="EA5" s="642"/>
      <c r="EB5" s="642"/>
      <c r="EC5" s="643"/>
    </row>
    <row r="6" spans="2:143" ht="11.25" customHeight="1" x14ac:dyDescent="0.15">
      <c r="B6" s="656" t="s">
        <v>232</v>
      </c>
      <c r="C6" s="657"/>
      <c r="D6" s="657"/>
      <c r="E6" s="657"/>
      <c r="F6" s="657"/>
      <c r="G6" s="657"/>
      <c r="H6" s="657"/>
      <c r="I6" s="657"/>
      <c r="J6" s="657"/>
      <c r="K6" s="657"/>
      <c r="L6" s="657"/>
      <c r="M6" s="657"/>
      <c r="N6" s="657"/>
      <c r="O6" s="657"/>
      <c r="P6" s="657"/>
      <c r="Q6" s="658"/>
      <c r="R6" s="659">
        <v>253369</v>
      </c>
      <c r="S6" s="660"/>
      <c r="T6" s="660"/>
      <c r="U6" s="660"/>
      <c r="V6" s="660"/>
      <c r="W6" s="660"/>
      <c r="X6" s="660"/>
      <c r="Y6" s="661"/>
      <c r="Z6" s="662">
        <v>1</v>
      </c>
      <c r="AA6" s="662"/>
      <c r="AB6" s="662"/>
      <c r="AC6" s="662"/>
      <c r="AD6" s="663">
        <v>253369</v>
      </c>
      <c r="AE6" s="663"/>
      <c r="AF6" s="663"/>
      <c r="AG6" s="663"/>
      <c r="AH6" s="663"/>
      <c r="AI6" s="663"/>
      <c r="AJ6" s="663"/>
      <c r="AK6" s="663"/>
      <c r="AL6" s="664">
        <v>1.9</v>
      </c>
      <c r="AM6" s="665"/>
      <c r="AN6" s="665"/>
      <c r="AO6" s="666"/>
      <c r="AP6" s="656" t="s">
        <v>233</v>
      </c>
      <c r="AQ6" s="657"/>
      <c r="AR6" s="657"/>
      <c r="AS6" s="657"/>
      <c r="AT6" s="657"/>
      <c r="AU6" s="657"/>
      <c r="AV6" s="657"/>
      <c r="AW6" s="657"/>
      <c r="AX6" s="657"/>
      <c r="AY6" s="657"/>
      <c r="AZ6" s="657"/>
      <c r="BA6" s="657"/>
      <c r="BB6" s="657"/>
      <c r="BC6" s="657"/>
      <c r="BD6" s="657"/>
      <c r="BE6" s="657"/>
      <c r="BF6" s="658"/>
      <c r="BG6" s="659">
        <v>3750126</v>
      </c>
      <c r="BH6" s="660"/>
      <c r="BI6" s="660"/>
      <c r="BJ6" s="660"/>
      <c r="BK6" s="660"/>
      <c r="BL6" s="660"/>
      <c r="BM6" s="660"/>
      <c r="BN6" s="661"/>
      <c r="BO6" s="662">
        <v>98.3</v>
      </c>
      <c r="BP6" s="662"/>
      <c r="BQ6" s="662"/>
      <c r="BR6" s="662"/>
      <c r="BS6" s="663">
        <v>323358</v>
      </c>
      <c r="BT6" s="663"/>
      <c r="BU6" s="663"/>
      <c r="BV6" s="663"/>
      <c r="BW6" s="663"/>
      <c r="BX6" s="663"/>
      <c r="BY6" s="663"/>
      <c r="BZ6" s="663"/>
      <c r="CA6" s="663"/>
      <c r="CB6" s="667"/>
      <c r="CD6" s="645" t="s">
        <v>234</v>
      </c>
      <c r="CE6" s="646"/>
      <c r="CF6" s="646"/>
      <c r="CG6" s="646"/>
      <c r="CH6" s="646"/>
      <c r="CI6" s="646"/>
      <c r="CJ6" s="646"/>
      <c r="CK6" s="646"/>
      <c r="CL6" s="646"/>
      <c r="CM6" s="646"/>
      <c r="CN6" s="646"/>
      <c r="CO6" s="646"/>
      <c r="CP6" s="646"/>
      <c r="CQ6" s="647"/>
      <c r="CR6" s="659">
        <v>161465</v>
      </c>
      <c r="CS6" s="660"/>
      <c r="CT6" s="660"/>
      <c r="CU6" s="660"/>
      <c r="CV6" s="660"/>
      <c r="CW6" s="660"/>
      <c r="CX6" s="660"/>
      <c r="CY6" s="661"/>
      <c r="CZ6" s="653">
        <v>0.6</v>
      </c>
      <c r="DA6" s="654"/>
      <c r="DB6" s="654"/>
      <c r="DC6" s="670"/>
      <c r="DD6" s="668" t="s">
        <v>138</v>
      </c>
      <c r="DE6" s="660"/>
      <c r="DF6" s="660"/>
      <c r="DG6" s="660"/>
      <c r="DH6" s="660"/>
      <c r="DI6" s="660"/>
      <c r="DJ6" s="660"/>
      <c r="DK6" s="660"/>
      <c r="DL6" s="660"/>
      <c r="DM6" s="660"/>
      <c r="DN6" s="660"/>
      <c r="DO6" s="660"/>
      <c r="DP6" s="661"/>
      <c r="DQ6" s="668">
        <v>161465</v>
      </c>
      <c r="DR6" s="660"/>
      <c r="DS6" s="660"/>
      <c r="DT6" s="660"/>
      <c r="DU6" s="660"/>
      <c r="DV6" s="660"/>
      <c r="DW6" s="660"/>
      <c r="DX6" s="660"/>
      <c r="DY6" s="660"/>
      <c r="DZ6" s="660"/>
      <c r="EA6" s="660"/>
      <c r="EB6" s="660"/>
      <c r="EC6" s="669"/>
    </row>
    <row r="7" spans="2:143" ht="11.25" customHeight="1" x14ac:dyDescent="0.15">
      <c r="B7" s="656" t="s">
        <v>235</v>
      </c>
      <c r="C7" s="657"/>
      <c r="D7" s="657"/>
      <c r="E7" s="657"/>
      <c r="F7" s="657"/>
      <c r="G7" s="657"/>
      <c r="H7" s="657"/>
      <c r="I7" s="657"/>
      <c r="J7" s="657"/>
      <c r="K7" s="657"/>
      <c r="L7" s="657"/>
      <c r="M7" s="657"/>
      <c r="N7" s="657"/>
      <c r="O7" s="657"/>
      <c r="P7" s="657"/>
      <c r="Q7" s="658"/>
      <c r="R7" s="659">
        <v>2649</v>
      </c>
      <c r="S7" s="660"/>
      <c r="T7" s="660"/>
      <c r="U7" s="660"/>
      <c r="V7" s="660"/>
      <c r="W7" s="660"/>
      <c r="X7" s="660"/>
      <c r="Y7" s="661"/>
      <c r="Z7" s="662">
        <v>0</v>
      </c>
      <c r="AA7" s="662"/>
      <c r="AB7" s="662"/>
      <c r="AC7" s="662"/>
      <c r="AD7" s="663">
        <v>2649</v>
      </c>
      <c r="AE7" s="663"/>
      <c r="AF7" s="663"/>
      <c r="AG7" s="663"/>
      <c r="AH7" s="663"/>
      <c r="AI7" s="663"/>
      <c r="AJ7" s="663"/>
      <c r="AK7" s="663"/>
      <c r="AL7" s="664">
        <v>0</v>
      </c>
      <c r="AM7" s="665"/>
      <c r="AN7" s="665"/>
      <c r="AO7" s="666"/>
      <c r="AP7" s="656" t="s">
        <v>236</v>
      </c>
      <c r="AQ7" s="657"/>
      <c r="AR7" s="657"/>
      <c r="AS7" s="657"/>
      <c r="AT7" s="657"/>
      <c r="AU7" s="657"/>
      <c r="AV7" s="657"/>
      <c r="AW7" s="657"/>
      <c r="AX7" s="657"/>
      <c r="AY7" s="657"/>
      <c r="AZ7" s="657"/>
      <c r="BA7" s="657"/>
      <c r="BB7" s="657"/>
      <c r="BC7" s="657"/>
      <c r="BD7" s="657"/>
      <c r="BE7" s="657"/>
      <c r="BF7" s="658"/>
      <c r="BG7" s="659">
        <v>1637265</v>
      </c>
      <c r="BH7" s="660"/>
      <c r="BI7" s="660"/>
      <c r="BJ7" s="660"/>
      <c r="BK7" s="660"/>
      <c r="BL7" s="660"/>
      <c r="BM7" s="660"/>
      <c r="BN7" s="661"/>
      <c r="BO7" s="662">
        <v>42.9</v>
      </c>
      <c r="BP7" s="662"/>
      <c r="BQ7" s="662"/>
      <c r="BR7" s="662"/>
      <c r="BS7" s="663">
        <v>100029</v>
      </c>
      <c r="BT7" s="663"/>
      <c r="BU7" s="663"/>
      <c r="BV7" s="663"/>
      <c r="BW7" s="663"/>
      <c r="BX7" s="663"/>
      <c r="BY7" s="663"/>
      <c r="BZ7" s="663"/>
      <c r="CA7" s="663"/>
      <c r="CB7" s="667"/>
      <c r="CD7" s="656" t="s">
        <v>237</v>
      </c>
      <c r="CE7" s="657"/>
      <c r="CF7" s="657"/>
      <c r="CG7" s="657"/>
      <c r="CH7" s="657"/>
      <c r="CI7" s="657"/>
      <c r="CJ7" s="657"/>
      <c r="CK7" s="657"/>
      <c r="CL7" s="657"/>
      <c r="CM7" s="657"/>
      <c r="CN7" s="657"/>
      <c r="CO7" s="657"/>
      <c r="CP7" s="657"/>
      <c r="CQ7" s="658"/>
      <c r="CR7" s="659">
        <v>3365588</v>
      </c>
      <c r="CS7" s="660"/>
      <c r="CT7" s="660"/>
      <c r="CU7" s="660"/>
      <c r="CV7" s="660"/>
      <c r="CW7" s="660"/>
      <c r="CX7" s="660"/>
      <c r="CY7" s="661"/>
      <c r="CZ7" s="662">
        <v>13.4</v>
      </c>
      <c r="DA7" s="662"/>
      <c r="DB7" s="662"/>
      <c r="DC7" s="662"/>
      <c r="DD7" s="668">
        <v>74519</v>
      </c>
      <c r="DE7" s="660"/>
      <c r="DF7" s="660"/>
      <c r="DG7" s="660"/>
      <c r="DH7" s="660"/>
      <c r="DI7" s="660"/>
      <c r="DJ7" s="660"/>
      <c r="DK7" s="660"/>
      <c r="DL7" s="660"/>
      <c r="DM7" s="660"/>
      <c r="DN7" s="660"/>
      <c r="DO7" s="660"/>
      <c r="DP7" s="661"/>
      <c r="DQ7" s="668">
        <v>2660510</v>
      </c>
      <c r="DR7" s="660"/>
      <c r="DS7" s="660"/>
      <c r="DT7" s="660"/>
      <c r="DU7" s="660"/>
      <c r="DV7" s="660"/>
      <c r="DW7" s="660"/>
      <c r="DX7" s="660"/>
      <c r="DY7" s="660"/>
      <c r="DZ7" s="660"/>
      <c r="EA7" s="660"/>
      <c r="EB7" s="660"/>
      <c r="EC7" s="669"/>
    </row>
    <row r="8" spans="2:143" ht="11.25" customHeight="1" x14ac:dyDescent="0.15">
      <c r="B8" s="656" t="s">
        <v>238</v>
      </c>
      <c r="C8" s="657"/>
      <c r="D8" s="657"/>
      <c r="E8" s="657"/>
      <c r="F8" s="657"/>
      <c r="G8" s="657"/>
      <c r="H8" s="657"/>
      <c r="I8" s="657"/>
      <c r="J8" s="657"/>
      <c r="K8" s="657"/>
      <c r="L8" s="657"/>
      <c r="M8" s="657"/>
      <c r="N8" s="657"/>
      <c r="O8" s="657"/>
      <c r="P8" s="657"/>
      <c r="Q8" s="658"/>
      <c r="R8" s="659">
        <v>13047</v>
      </c>
      <c r="S8" s="660"/>
      <c r="T8" s="660"/>
      <c r="U8" s="660"/>
      <c r="V8" s="660"/>
      <c r="W8" s="660"/>
      <c r="X8" s="660"/>
      <c r="Y8" s="661"/>
      <c r="Z8" s="662">
        <v>0.1</v>
      </c>
      <c r="AA8" s="662"/>
      <c r="AB8" s="662"/>
      <c r="AC8" s="662"/>
      <c r="AD8" s="663">
        <v>13047</v>
      </c>
      <c r="AE8" s="663"/>
      <c r="AF8" s="663"/>
      <c r="AG8" s="663"/>
      <c r="AH8" s="663"/>
      <c r="AI8" s="663"/>
      <c r="AJ8" s="663"/>
      <c r="AK8" s="663"/>
      <c r="AL8" s="664">
        <v>0.1</v>
      </c>
      <c r="AM8" s="665"/>
      <c r="AN8" s="665"/>
      <c r="AO8" s="666"/>
      <c r="AP8" s="656" t="s">
        <v>239</v>
      </c>
      <c r="AQ8" s="657"/>
      <c r="AR8" s="657"/>
      <c r="AS8" s="657"/>
      <c r="AT8" s="657"/>
      <c r="AU8" s="657"/>
      <c r="AV8" s="657"/>
      <c r="AW8" s="657"/>
      <c r="AX8" s="657"/>
      <c r="AY8" s="657"/>
      <c r="AZ8" s="657"/>
      <c r="BA8" s="657"/>
      <c r="BB8" s="657"/>
      <c r="BC8" s="657"/>
      <c r="BD8" s="657"/>
      <c r="BE8" s="657"/>
      <c r="BF8" s="658"/>
      <c r="BG8" s="659">
        <v>55759</v>
      </c>
      <c r="BH8" s="660"/>
      <c r="BI8" s="660"/>
      <c r="BJ8" s="660"/>
      <c r="BK8" s="660"/>
      <c r="BL8" s="660"/>
      <c r="BM8" s="660"/>
      <c r="BN8" s="661"/>
      <c r="BO8" s="662">
        <v>1.5</v>
      </c>
      <c r="BP8" s="662"/>
      <c r="BQ8" s="662"/>
      <c r="BR8" s="662"/>
      <c r="BS8" s="663" t="s">
        <v>240</v>
      </c>
      <c r="BT8" s="663"/>
      <c r="BU8" s="663"/>
      <c r="BV8" s="663"/>
      <c r="BW8" s="663"/>
      <c r="BX8" s="663"/>
      <c r="BY8" s="663"/>
      <c r="BZ8" s="663"/>
      <c r="CA8" s="663"/>
      <c r="CB8" s="667"/>
      <c r="CD8" s="656" t="s">
        <v>241</v>
      </c>
      <c r="CE8" s="657"/>
      <c r="CF8" s="657"/>
      <c r="CG8" s="657"/>
      <c r="CH8" s="657"/>
      <c r="CI8" s="657"/>
      <c r="CJ8" s="657"/>
      <c r="CK8" s="657"/>
      <c r="CL8" s="657"/>
      <c r="CM8" s="657"/>
      <c r="CN8" s="657"/>
      <c r="CO8" s="657"/>
      <c r="CP8" s="657"/>
      <c r="CQ8" s="658"/>
      <c r="CR8" s="659">
        <v>7837910</v>
      </c>
      <c r="CS8" s="660"/>
      <c r="CT8" s="660"/>
      <c r="CU8" s="660"/>
      <c r="CV8" s="660"/>
      <c r="CW8" s="660"/>
      <c r="CX8" s="660"/>
      <c r="CY8" s="661"/>
      <c r="CZ8" s="662">
        <v>31.2</v>
      </c>
      <c r="DA8" s="662"/>
      <c r="DB8" s="662"/>
      <c r="DC8" s="662"/>
      <c r="DD8" s="668">
        <v>128937</v>
      </c>
      <c r="DE8" s="660"/>
      <c r="DF8" s="660"/>
      <c r="DG8" s="660"/>
      <c r="DH8" s="660"/>
      <c r="DI8" s="660"/>
      <c r="DJ8" s="660"/>
      <c r="DK8" s="660"/>
      <c r="DL8" s="660"/>
      <c r="DM8" s="660"/>
      <c r="DN8" s="660"/>
      <c r="DO8" s="660"/>
      <c r="DP8" s="661"/>
      <c r="DQ8" s="668">
        <v>3769311</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9632</v>
      </c>
      <c r="S9" s="660"/>
      <c r="T9" s="660"/>
      <c r="U9" s="660"/>
      <c r="V9" s="660"/>
      <c r="W9" s="660"/>
      <c r="X9" s="660"/>
      <c r="Y9" s="661"/>
      <c r="Z9" s="662">
        <v>0</v>
      </c>
      <c r="AA9" s="662"/>
      <c r="AB9" s="662"/>
      <c r="AC9" s="662"/>
      <c r="AD9" s="663">
        <v>9632</v>
      </c>
      <c r="AE9" s="663"/>
      <c r="AF9" s="663"/>
      <c r="AG9" s="663"/>
      <c r="AH9" s="663"/>
      <c r="AI9" s="663"/>
      <c r="AJ9" s="663"/>
      <c r="AK9" s="663"/>
      <c r="AL9" s="664">
        <v>0.1</v>
      </c>
      <c r="AM9" s="665"/>
      <c r="AN9" s="665"/>
      <c r="AO9" s="666"/>
      <c r="AP9" s="656" t="s">
        <v>243</v>
      </c>
      <c r="AQ9" s="657"/>
      <c r="AR9" s="657"/>
      <c r="AS9" s="657"/>
      <c r="AT9" s="657"/>
      <c r="AU9" s="657"/>
      <c r="AV9" s="657"/>
      <c r="AW9" s="657"/>
      <c r="AX9" s="657"/>
      <c r="AY9" s="657"/>
      <c r="AZ9" s="657"/>
      <c r="BA9" s="657"/>
      <c r="BB9" s="657"/>
      <c r="BC9" s="657"/>
      <c r="BD9" s="657"/>
      <c r="BE9" s="657"/>
      <c r="BF9" s="658"/>
      <c r="BG9" s="659">
        <v>1187469</v>
      </c>
      <c r="BH9" s="660"/>
      <c r="BI9" s="660"/>
      <c r="BJ9" s="660"/>
      <c r="BK9" s="660"/>
      <c r="BL9" s="660"/>
      <c r="BM9" s="660"/>
      <c r="BN9" s="661"/>
      <c r="BO9" s="662">
        <v>31.1</v>
      </c>
      <c r="BP9" s="662"/>
      <c r="BQ9" s="662"/>
      <c r="BR9" s="662"/>
      <c r="BS9" s="663" t="s">
        <v>138</v>
      </c>
      <c r="BT9" s="663"/>
      <c r="BU9" s="663"/>
      <c r="BV9" s="663"/>
      <c r="BW9" s="663"/>
      <c r="BX9" s="663"/>
      <c r="BY9" s="663"/>
      <c r="BZ9" s="663"/>
      <c r="CA9" s="663"/>
      <c r="CB9" s="667"/>
      <c r="CD9" s="656" t="s">
        <v>244</v>
      </c>
      <c r="CE9" s="657"/>
      <c r="CF9" s="657"/>
      <c r="CG9" s="657"/>
      <c r="CH9" s="657"/>
      <c r="CI9" s="657"/>
      <c r="CJ9" s="657"/>
      <c r="CK9" s="657"/>
      <c r="CL9" s="657"/>
      <c r="CM9" s="657"/>
      <c r="CN9" s="657"/>
      <c r="CO9" s="657"/>
      <c r="CP9" s="657"/>
      <c r="CQ9" s="658"/>
      <c r="CR9" s="659">
        <v>3742662</v>
      </c>
      <c r="CS9" s="660"/>
      <c r="CT9" s="660"/>
      <c r="CU9" s="660"/>
      <c r="CV9" s="660"/>
      <c r="CW9" s="660"/>
      <c r="CX9" s="660"/>
      <c r="CY9" s="661"/>
      <c r="CZ9" s="662">
        <v>14.9</v>
      </c>
      <c r="DA9" s="662"/>
      <c r="DB9" s="662"/>
      <c r="DC9" s="662"/>
      <c r="DD9" s="668">
        <v>1046173</v>
      </c>
      <c r="DE9" s="660"/>
      <c r="DF9" s="660"/>
      <c r="DG9" s="660"/>
      <c r="DH9" s="660"/>
      <c r="DI9" s="660"/>
      <c r="DJ9" s="660"/>
      <c r="DK9" s="660"/>
      <c r="DL9" s="660"/>
      <c r="DM9" s="660"/>
      <c r="DN9" s="660"/>
      <c r="DO9" s="660"/>
      <c r="DP9" s="661"/>
      <c r="DQ9" s="668">
        <v>2310058</v>
      </c>
      <c r="DR9" s="660"/>
      <c r="DS9" s="660"/>
      <c r="DT9" s="660"/>
      <c r="DU9" s="660"/>
      <c r="DV9" s="660"/>
      <c r="DW9" s="660"/>
      <c r="DX9" s="660"/>
      <c r="DY9" s="660"/>
      <c r="DZ9" s="660"/>
      <c r="EA9" s="660"/>
      <c r="EB9" s="660"/>
      <c r="EC9" s="669"/>
    </row>
    <row r="10" spans="2:143" ht="11.25" customHeight="1" x14ac:dyDescent="0.15">
      <c r="B10" s="656" t="s">
        <v>245</v>
      </c>
      <c r="C10" s="657"/>
      <c r="D10" s="657"/>
      <c r="E10" s="657"/>
      <c r="F10" s="657"/>
      <c r="G10" s="657"/>
      <c r="H10" s="657"/>
      <c r="I10" s="657"/>
      <c r="J10" s="657"/>
      <c r="K10" s="657"/>
      <c r="L10" s="657"/>
      <c r="M10" s="657"/>
      <c r="N10" s="657"/>
      <c r="O10" s="657"/>
      <c r="P10" s="657"/>
      <c r="Q10" s="658"/>
      <c r="R10" s="659" t="s">
        <v>240</v>
      </c>
      <c r="S10" s="660"/>
      <c r="T10" s="660"/>
      <c r="U10" s="660"/>
      <c r="V10" s="660"/>
      <c r="W10" s="660"/>
      <c r="X10" s="660"/>
      <c r="Y10" s="661"/>
      <c r="Z10" s="662" t="s">
        <v>240</v>
      </c>
      <c r="AA10" s="662"/>
      <c r="AB10" s="662"/>
      <c r="AC10" s="662"/>
      <c r="AD10" s="663" t="s">
        <v>138</v>
      </c>
      <c r="AE10" s="663"/>
      <c r="AF10" s="663"/>
      <c r="AG10" s="663"/>
      <c r="AH10" s="663"/>
      <c r="AI10" s="663"/>
      <c r="AJ10" s="663"/>
      <c r="AK10" s="663"/>
      <c r="AL10" s="664" t="s">
        <v>138</v>
      </c>
      <c r="AM10" s="665"/>
      <c r="AN10" s="665"/>
      <c r="AO10" s="666"/>
      <c r="AP10" s="656" t="s">
        <v>246</v>
      </c>
      <c r="AQ10" s="657"/>
      <c r="AR10" s="657"/>
      <c r="AS10" s="657"/>
      <c r="AT10" s="657"/>
      <c r="AU10" s="657"/>
      <c r="AV10" s="657"/>
      <c r="AW10" s="657"/>
      <c r="AX10" s="657"/>
      <c r="AY10" s="657"/>
      <c r="AZ10" s="657"/>
      <c r="BA10" s="657"/>
      <c r="BB10" s="657"/>
      <c r="BC10" s="657"/>
      <c r="BD10" s="657"/>
      <c r="BE10" s="657"/>
      <c r="BF10" s="658"/>
      <c r="BG10" s="659">
        <v>104478</v>
      </c>
      <c r="BH10" s="660"/>
      <c r="BI10" s="660"/>
      <c r="BJ10" s="660"/>
      <c r="BK10" s="660"/>
      <c r="BL10" s="660"/>
      <c r="BM10" s="660"/>
      <c r="BN10" s="661"/>
      <c r="BO10" s="662">
        <v>2.7</v>
      </c>
      <c r="BP10" s="662"/>
      <c r="BQ10" s="662"/>
      <c r="BR10" s="662"/>
      <c r="BS10" s="663">
        <v>17351</v>
      </c>
      <c r="BT10" s="663"/>
      <c r="BU10" s="663"/>
      <c r="BV10" s="663"/>
      <c r="BW10" s="663"/>
      <c r="BX10" s="663"/>
      <c r="BY10" s="663"/>
      <c r="BZ10" s="663"/>
      <c r="CA10" s="663"/>
      <c r="CB10" s="667"/>
      <c r="CD10" s="656" t="s">
        <v>247</v>
      </c>
      <c r="CE10" s="657"/>
      <c r="CF10" s="657"/>
      <c r="CG10" s="657"/>
      <c r="CH10" s="657"/>
      <c r="CI10" s="657"/>
      <c r="CJ10" s="657"/>
      <c r="CK10" s="657"/>
      <c r="CL10" s="657"/>
      <c r="CM10" s="657"/>
      <c r="CN10" s="657"/>
      <c r="CO10" s="657"/>
      <c r="CP10" s="657"/>
      <c r="CQ10" s="658"/>
      <c r="CR10" s="659">
        <v>59349</v>
      </c>
      <c r="CS10" s="660"/>
      <c r="CT10" s="660"/>
      <c r="CU10" s="660"/>
      <c r="CV10" s="660"/>
      <c r="CW10" s="660"/>
      <c r="CX10" s="660"/>
      <c r="CY10" s="661"/>
      <c r="CZ10" s="662">
        <v>0.2</v>
      </c>
      <c r="DA10" s="662"/>
      <c r="DB10" s="662"/>
      <c r="DC10" s="662"/>
      <c r="DD10" s="668">
        <v>3311</v>
      </c>
      <c r="DE10" s="660"/>
      <c r="DF10" s="660"/>
      <c r="DG10" s="660"/>
      <c r="DH10" s="660"/>
      <c r="DI10" s="660"/>
      <c r="DJ10" s="660"/>
      <c r="DK10" s="660"/>
      <c r="DL10" s="660"/>
      <c r="DM10" s="660"/>
      <c r="DN10" s="660"/>
      <c r="DO10" s="660"/>
      <c r="DP10" s="661"/>
      <c r="DQ10" s="668">
        <v>36038</v>
      </c>
      <c r="DR10" s="660"/>
      <c r="DS10" s="660"/>
      <c r="DT10" s="660"/>
      <c r="DU10" s="660"/>
      <c r="DV10" s="660"/>
      <c r="DW10" s="660"/>
      <c r="DX10" s="660"/>
      <c r="DY10" s="660"/>
      <c r="DZ10" s="660"/>
      <c r="EA10" s="660"/>
      <c r="EB10" s="660"/>
      <c r="EC10" s="669"/>
    </row>
    <row r="11" spans="2:143" ht="11.25" customHeight="1" x14ac:dyDescent="0.15">
      <c r="B11" s="656" t="s">
        <v>248</v>
      </c>
      <c r="C11" s="657"/>
      <c r="D11" s="657"/>
      <c r="E11" s="657"/>
      <c r="F11" s="657"/>
      <c r="G11" s="657"/>
      <c r="H11" s="657"/>
      <c r="I11" s="657"/>
      <c r="J11" s="657"/>
      <c r="K11" s="657"/>
      <c r="L11" s="657"/>
      <c r="M11" s="657"/>
      <c r="N11" s="657"/>
      <c r="O11" s="657"/>
      <c r="P11" s="657"/>
      <c r="Q11" s="658"/>
      <c r="R11" s="659">
        <v>799728</v>
      </c>
      <c r="S11" s="660"/>
      <c r="T11" s="660"/>
      <c r="U11" s="660"/>
      <c r="V11" s="660"/>
      <c r="W11" s="660"/>
      <c r="X11" s="660"/>
      <c r="Y11" s="661"/>
      <c r="Z11" s="664">
        <v>3.1</v>
      </c>
      <c r="AA11" s="665"/>
      <c r="AB11" s="665"/>
      <c r="AC11" s="671"/>
      <c r="AD11" s="668">
        <v>799728</v>
      </c>
      <c r="AE11" s="660"/>
      <c r="AF11" s="660"/>
      <c r="AG11" s="660"/>
      <c r="AH11" s="660"/>
      <c r="AI11" s="660"/>
      <c r="AJ11" s="660"/>
      <c r="AK11" s="661"/>
      <c r="AL11" s="664">
        <v>6</v>
      </c>
      <c r="AM11" s="665"/>
      <c r="AN11" s="665"/>
      <c r="AO11" s="666"/>
      <c r="AP11" s="656" t="s">
        <v>249</v>
      </c>
      <c r="AQ11" s="657"/>
      <c r="AR11" s="657"/>
      <c r="AS11" s="657"/>
      <c r="AT11" s="657"/>
      <c r="AU11" s="657"/>
      <c r="AV11" s="657"/>
      <c r="AW11" s="657"/>
      <c r="AX11" s="657"/>
      <c r="AY11" s="657"/>
      <c r="AZ11" s="657"/>
      <c r="BA11" s="657"/>
      <c r="BB11" s="657"/>
      <c r="BC11" s="657"/>
      <c r="BD11" s="657"/>
      <c r="BE11" s="657"/>
      <c r="BF11" s="658"/>
      <c r="BG11" s="659">
        <v>289559</v>
      </c>
      <c r="BH11" s="660"/>
      <c r="BI11" s="660"/>
      <c r="BJ11" s="660"/>
      <c r="BK11" s="660"/>
      <c r="BL11" s="660"/>
      <c r="BM11" s="660"/>
      <c r="BN11" s="661"/>
      <c r="BO11" s="662">
        <v>7.6</v>
      </c>
      <c r="BP11" s="662"/>
      <c r="BQ11" s="662"/>
      <c r="BR11" s="662"/>
      <c r="BS11" s="663">
        <v>82678</v>
      </c>
      <c r="BT11" s="663"/>
      <c r="BU11" s="663"/>
      <c r="BV11" s="663"/>
      <c r="BW11" s="663"/>
      <c r="BX11" s="663"/>
      <c r="BY11" s="663"/>
      <c r="BZ11" s="663"/>
      <c r="CA11" s="663"/>
      <c r="CB11" s="667"/>
      <c r="CD11" s="656" t="s">
        <v>250</v>
      </c>
      <c r="CE11" s="657"/>
      <c r="CF11" s="657"/>
      <c r="CG11" s="657"/>
      <c r="CH11" s="657"/>
      <c r="CI11" s="657"/>
      <c r="CJ11" s="657"/>
      <c r="CK11" s="657"/>
      <c r="CL11" s="657"/>
      <c r="CM11" s="657"/>
      <c r="CN11" s="657"/>
      <c r="CO11" s="657"/>
      <c r="CP11" s="657"/>
      <c r="CQ11" s="658"/>
      <c r="CR11" s="659">
        <v>989121</v>
      </c>
      <c r="CS11" s="660"/>
      <c r="CT11" s="660"/>
      <c r="CU11" s="660"/>
      <c r="CV11" s="660"/>
      <c r="CW11" s="660"/>
      <c r="CX11" s="660"/>
      <c r="CY11" s="661"/>
      <c r="CZ11" s="662">
        <v>3.9</v>
      </c>
      <c r="DA11" s="662"/>
      <c r="DB11" s="662"/>
      <c r="DC11" s="662"/>
      <c r="DD11" s="668">
        <v>239343</v>
      </c>
      <c r="DE11" s="660"/>
      <c r="DF11" s="660"/>
      <c r="DG11" s="660"/>
      <c r="DH11" s="660"/>
      <c r="DI11" s="660"/>
      <c r="DJ11" s="660"/>
      <c r="DK11" s="660"/>
      <c r="DL11" s="660"/>
      <c r="DM11" s="660"/>
      <c r="DN11" s="660"/>
      <c r="DO11" s="660"/>
      <c r="DP11" s="661"/>
      <c r="DQ11" s="668">
        <v>492988</v>
      </c>
      <c r="DR11" s="660"/>
      <c r="DS11" s="660"/>
      <c r="DT11" s="660"/>
      <c r="DU11" s="660"/>
      <c r="DV11" s="660"/>
      <c r="DW11" s="660"/>
      <c r="DX11" s="660"/>
      <c r="DY11" s="660"/>
      <c r="DZ11" s="660"/>
      <c r="EA11" s="660"/>
      <c r="EB11" s="660"/>
      <c r="EC11" s="669"/>
    </row>
    <row r="12" spans="2:143" ht="11.25" customHeight="1" x14ac:dyDescent="0.15">
      <c r="B12" s="656" t="s">
        <v>251</v>
      </c>
      <c r="C12" s="657"/>
      <c r="D12" s="657"/>
      <c r="E12" s="657"/>
      <c r="F12" s="657"/>
      <c r="G12" s="657"/>
      <c r="H12" s="657"/>
      <c r="I12" s="657"/>
      <c r="J12" s="657"/>
      <c r="K12" s="657"/>
      <c r="L12" s="657"/>
      <c r="M12" s="657"/>
      <c r="N12" s="657"/>
      <c r="O12" s="657"/>
      <c r="P12" s="657"/>
      <c r="Q12" s="658"/>
      <c r="R12" s="659" t="s">
        <v>240</v>
      </c>
      <c r="S12" s="660"/>
      <c r="T12" s="660"/>
      <c r="U12" s="660"/>
      <c r="V12" s="660"/>
      <c r="W12" s="660"/>
      <c r="X12" s="660"/>
      <c r="Y12" s="661"/>
      <c r="Z12" s="662" t="s">
        <v>138</v>
      </c>
      <c r="AA12" s="662"/>
      <c r="AB12" s="662"/>
      <c r="AC12" s="662"/>
      <c r="AD12" s="663" t="s">
        <v>138</v>
      </c>
      <c r="AE12" s="663"/>
      <c r="AF12" s="663"/>
      <c r="AG12" s="663"/>
      <c r="AH12" s="663"/>
      <c r="AI12" s="663"/>
      <c r="AJ12" s="663"/>
      <c r="AK12" s="663"/>
      <c r="AL12" s="664" t="s">
        <v>240</v>
      </c>
      <c r="AM12" s="665"/>
      <c r="AN12" s="665"/>
      <c r="AO12" s="666"/>
      <c r="AP12" s="656" t="s">
        <v>252</v>
      </c>
      <c r="AQ12" s="657"/>
      <c r="AR12" s="657"/>
      <c r="AS12" s="657"/>
      <c r="AT12" s="657"/>
      <c r="AU12" s="657"/>
      <c r="AV12" s="657"/>
      <c r="AW12" s="657"/>
      <c r="AX12" s="657"/>
      <c r="AY12" s="657"/>
      <c r="AZ12" s="657"/>
      <c r="BA12" s="657"/>
      <c r="BB12" s="657"/>
      <c r="BC12" s="657"/>
      <c r="BD12" s="657"/>
      <c r="BE12" s="657"/>
      <c r="BF12" s="658"/>
      <c r="BG12" s="659">
        <v>1761617</v>
      </c>
      <c r="BH12" s="660"/>
      <c r="BI12" s="660"/>
      <c r="BJ12" s="660"/>
      <c r="BK12" s="660"/>
      <c r="BL12" s="660"/>
      <c r="BM12" s="660"/>
      <c r="BN12" s="661"/>
      <c r="BO12" s="662">
        <v>46.2</v>
      </c>
      <c r="BP12" s="662"/>
      <c r="BQ12" s="662"/>
      <c r="BR12" s="662"/>
      <c r="BS12" s="663">
        <v>217189</v>
      </c>
      <c r="BT12" s="663"/>
      <c r="BU12" s="663"/>
      <c r="BV12" s="663"/>
      <c r="BW12" s="663"/>
      <c r="BX12" s="663"/>
      <c r="BY12" s="663"/>
      <c r="BZ12" s="663"/>
      <c r="CA12" s="663"/>
      <c r="CB12" s="667"/>
      <c r="CD12" s="656" t="s">
        <v>253</v>
      </c>
      <c r="CE12" s="657"/>
      <c r="CF12" s="657"/>
      <c r="CG12" s="657"/>
      <c r="CH12" s="657"/>
      <c r="CI12" s="657"/>
      <c r="CJ12" s="657"/>
      <c r="CK12" s="657"/>
      <c r="CL12" s="657"/>
      <c r="CM12" s="657"/>
      <c r="CN12" s="657"/>
      <c r="CO12" s="657"/>
      <c r="CP12" s="657"/>
      <c r="CQ12" s="658"/>
      <c r="CR12" s="659">
        <v>652088</v>
      </c>
      <c r="CS12" s="660"/>
      <c r="CT12" s="660"/>
      <c r="CU12" s="660"/>
      <c r="CV12" s="660"/>
      <c r="CW12" s="660"/>
      <c r="CX12" s="660"/>
      <c r="CY12" s="661"/>
      <c r="CZ12" s="662">
        <v>2.6</v>
      </c>
      <c r="DA12" s="662"/>
      <c r="DB12" s="662"/>
      <c r="DC12" s="662"/>
      <c r="DD12" s="668">
        <v>46741</v>
      </c>
      <c r="DE12" s="660"/>
      <c r="DF12" s="660"/>
      <c r="DG12" s="660"/>
      <c r="DH12" s="660"/>
      <c r="DI12" s="660"/>
      <c r="DJ12" s="660"/>
      <c r="DK12" s="660"/>
      <c r="DL12" s="660"/>
      <c r="DM12" s="660"/>
      <c r="DN12" s="660"/>
      <c r="DO12" s="660"/>
      <c r="DP12" s="661"/>
      <c r="DQ12" s="668">
        <v>473349</v>
      </c>
      <c r="DR12" s="660"/>
      <c r="DS12" s="660"/>
      <c r="DT12" s="660"/>
      <c r="DU12" s="660"/>
      <c r="DV12" s="660"/>
      <c r="DW12" s="660"/>
      <c r="DX12" s="660"/>
      <c r="DY12" s="660"/>
      <c r="DZ12" s="660"/>
      <c r="EA12" s="660"/>
      <c r="EB12" s="660"/>
      <c r="EC12" s="669"/>
    </row>
    <row r="13" spans="2:143" ht="11.25" customHeight="1" x14ac:dyDescent="0.15">
      <c r="B13" s="656" t="s">
        <v>254</v>
      </c>
      <c r="C13" s="657"/>
      <c r="D13" s="657"/>
      <c r="E13" s="657"/>
      <c r="F13" s="657"/>
      <c r="G13" s="657"/>
      <c r="H13" s="657"/>
      <c r="I13" s="657"/>
      <c r="J13" s="657"/>
      <c r="K13" s="657"/>
      <c r="L13" s="657"/>
      <c r="M13" s="657"/>
      <c r="N13" s="657"/>
      <c r="O13" s="657"/>
      <c r="P13" s="657"/>
      <c r="Q13" s="658"/>
      <c r="R13" s="659" t="s">
        <v>138</v>
      </c>
      <c r="S13" s="660"/>
      <c r="T13" s="660"/>
      <c r="U13" s="660"/>
      <c r="V13" s="660"/>
      <c r="W13" s="660"/>
      <c r="X13" s="660"/>
      <c r="Y13" s="661"/>
      <c r="Z13" s="662" t="s">
        <v>240</v>
      </c>
      <c r="AA13" s="662"/>
      <c r="AB13" s="662"/>
      <c r="AC13" s="662"/>
      <c r="AD13" s="663" t="s">
        <v>240</v>
      </c>
      <c r="AE13" s="663"/>
      <c r="AF13" s="663"/>
      <c r="AG13" s="663"/>
      <c r="AH13" s="663"/>
      <c r="AI13" s="663"/>
      <c r="AJ13" s="663"/>
      <c r="AK13" s="663"/>
      <c r="AL13" s="664" t="s">
        <v>138</v>
      </c>
      <c r="AM13" s="665"/>
      <c r="AN13" s="665"/>
      <c r="AO13" s="666"/>
      <c r="AP13" s="656" t="s">
        <v>255</v>
      </c>
      <c r="AQ13" s="657"/>
      <c r="AR13" s="657"/>
      <c r="AS13" s="657"/>
      <c r="AT13" s="657"/>
      <c r="AU13" s="657"/>
      <c r="AV13" s="657"/>
      <c r="AW13" s="657"/>
      <c r="AX13" s="657"/>
      <c r="AY13" s="657"/>
      <c r="AZ13" s="657"/>
      <c r="BA13" s="657"/>
      <c r="BB13" s="657"/>
      <c r="BC13" s="657"/>
      <c r="BD13" s="657"/>
      <c r="BE13" s="657"/>
      <c r="BF13" s="658"/>
      <c r="BG13" s="659">
        <v>1753304</v>
      </c>
      <c r="BH13" s="660"/>
      <c r="BI13" s="660"/>
      <c r="BJ13" s="660"/>
      <c r="BK13" s="660"/>
      <c r="BL13" s="660"/>
      <c r="BM13" s="660"/>
      <c r="BN13" s="661"/>
      <c r="BO13" s="662">
        <v>45.9</v>
      </c>
      <c r="BP13" s="662"/>
      <c r="BQ13" s="662"/>
      <c r="BR13" s="662"/>
      <c r="BS13" s="663">
        <v>217189</v>
      </c>
      <c r="BT13" s="663"/>
      <c r="BU13" s="663"/>
      <c r="BV13" s="663"/>
      <c r="BW13" s="663"/>
      <c r="BX13" s="663"/>
      <c r="BY13" s="663"/>
      <c r="BZ13" s="663"/>
      <c r="CA13" s="663"/>
      <c r="CB13" s="667"/>
      <c r="CD13" s="656" t="s">
        <v>256</v>
      </c>
      <c r="CE13" s="657"/>
      <c r="CF13" s="657"/>
      <c r="CG13" s="657"/>
      <c r="CH13" s="657"/>
      <c r="CI13" s="657"/>
      <c r="CJ13" s="657"/>
      <c r="CK13" s="657"/>
      <c r="CL13" s="657"/>
      <c r="CM13" s="657"/>
      <c r="CN13" s="657"/>
      <c r="CO13" s="657"/>
      <c r="CP13" s="657"/>
      <c r="CQ13" s="658"/>
      <c r="CR13" s="659">
        <v>1954903</v>
      </c>
      <c r="CS13" s="660"/>
      <c r="CT13" s="660"/>
      <c r="CU13" s="660"/>
      <c r="CV13" s="660"/>
      <c r="CW13" s="660"/>
      <c r="CX13" s="660"/>
      <c r="CY13" s="661"/>
      <c r="CZ13" s="662">
        <v>7.8</v>
      </c>
      <c r="DA13" s="662"/>
      <c r="DB13" s="662"/>
      <c r="DC13" s="662"/>
      <c r="DD13" s="668">
        <v>921604</v>
      </c>
      <c r="DE13" s="660"/>
      <c r="DF13" s="660"/>
      <c r="DG13" s="660"/>
      <c r="DH13" s="660"/>
      <c r="DI13" s="660"/>
      <c r="DJ13" s="660"/>
      <c r="DK13" s="660"/>
      <c r="DL13" s="660"/>
      <c r="DM13" s="660"/>
      <c r="DN13" s="660"/>
      <c r="DO13" s="660"/>
      <c r="DP13" s="661"/>
      <c r="DQ13" s="668">
        <v>1142442</v>
      </c>
      <c r="DR13" s="660"/>
      <c r="DS13" s="660"/>
      <c r="DT13" s="660"/>
      <c r="DU13" s="660"/>
      <c r="DV13" s="660"/>
      <c r="DW13" s="660"/>
      <c r="DX13" s="660"/>
      <c r="DY13" s="660"/>
      <c r="DZ13" s="660"/>
      <c r="EA13" s="660"/>
      <c r="EB13" s="660"/>
      <c r="EC13" s="669"/>
    </row>
    <row r="14" spans="2:143" ht="11.25" customHeight="1" x14ac:dyDescent="0.15">
      <c r="B14" s="656" t="s">
        <v>257</v>
      </c>
      <c r="C14" s="657"/>
      <c r="D14" s="657"/>
      <c r="E14" s="657"/>
      <c r="F14" s="657"/>
      <c r="G14" s="657"/>
      <c r="H14" s="657"/>
      <c r="I14" s="657"/>
      <c r="J14" s="657"/>
      <c r="K14" s="657"/>
      <c r="L14" s="657"/>
      <c r="M14" s="657"/>
      <c r="N14" s="657"/>
      <c r="O14" s="657"/>
      <c r="P14" s="657"/>
      <c r="Q14" s="658"/>
      <c r="R14" s="659" t="s">
        <v>240</v>
      </c>
      <c r="S14" s="660"/>
      <c r="T14" s="660"/>
      <c r="U14" s="660"/>
      <c r="V14" s="660"/>
      <c r="W14" s="660"/>
      <c r="X14" s="660"/>
      <c r="Y14" s="661"/>
      <c r="Z14" s="662" t="s">
        <v>138</v>
      </c>
      <c r="AA14" s="662"/>
      <c r="AB14" s="662"/>
      <c r="AC14" s="662"/>
      <c r="AD14" s="663" t="s">
        <v>240</v>
      </c>
      <c r="AE14" s="663"/>
      <c r="AF14" s="663"/>
      <c r="AG14" s="663"/>
      <c r="AH14" s="663"/>
      <c r="AI14" s="663"/>
      <c r="AJ14" s="663"/>
      <c r="AK14" s="663"/>
      <c r="AL14" s="664" t="s">
        <v>240</v>
      </c>
      <c r="AM14" s="665"/>
      <c r="AN14" s="665"/>
      <c r="AO14" s="666"/>
      <c r="AP14" s="656" t="s">
        <v>258</v>
      </c>
      <c r="AQ14" s="657"/>
      <c r="AR14" s="657"/>
      <c r="AS14" s="657"/>
      <c r="AT14" s="657"/>
      <c r="AU14" s="657"/>
      <c r="AV14" s="657"/>
      <c r="AW14" s="657"/>
      <c r="AX14" s="657"/>
      <c r="AY14" s="657"/>
      <c r="AZ14" s="657"/>
      <c r="BA14" s="657"/>
      <c r="BB14" s="657"/>
      <c r="BC14" s="657"/>
      <c r="BD14" s="657"/>
      <c r="BE14" s="657"/>
      <c r="BF14" s="658"/>
      <c r="BG14" s="659">
        <v>141813</v>
      </c>
      <c r="BH14" s="660"/>
      <c r="BI14" s="660"/>
      <c r="BJ14" s="660"/>
      <c r="BK14" s="660"/>
      <c r="BL14" s="660"/>
      <c r="BM14" s="660"/>
      <c r="BN14" s="661"/>
      <c r="BO14" s="662">
        <v>3.7</v>
      </c>
      <c r="BP14" s="662"/>
      <c r="BQ14" s="662"/>
      <c r="BR14" s="662"/>
      <c r="BS14" s="663">
        <v>6140</v>
      </c>
      <c r="BT14" s="663"/>
      <c r="BU14" s="663"/>
      <c r="BV14" s="663"/>
      <c r="BW14" s="663"/>
      <c r="BX14" s="663"/>
      <c r="BY14" s="663"/>
      <c r="BZ14" s="663"/>
      <c r="CA14" s="663"/>
      <c r="CB14" s="667"/>
      <c r="CD14" s="656" t="s">
        <v>259</v>
      </c>
      <c r="CE14" s="657"/>
      <c r="CF14" s="657"/>
      <c r="CG14" s="657"/>
      <c r="CH14" s="657"/>
      <c r="CI14" s="657"/>
      <c r="CJ14" s="657"/>
      <c r="CK14" s="657"/>
      <c r="CL14" s="657"/>
      <c r="CM14" s="657"/>
      <c r="CN14" s="657"/>
      <c r="CO14" s="657"/>
      <c r="CP14" s="657"/>
      <c r="CQ14" s="658"/>
      <c r="CR14" s="659">
        <v>1125395</v>
      </c>
      <c r="CS14" s="660"/>
      <c r="CT14" s="660"/>
      <c r="CU14" s="660"/>
      <c r="CV14" s="660"/>
      <c r="CW14" s="660"/>
      <c r="CX14" s="660"/>
      <c r="CY14" s="661"/>
      <c r="CZ14" s="662">
        <v>4.5</v>
      </c>
      <c r="DA14" s="662"/>
      <c r="DB14" s="662"/>
      <c r="DC14" s="662"/>
      <c r="DD14" s="668">
        <v>347451</v>
      </c>
      <c r="DE14" s="660"/>
      <c r="DF14" s="660"/>
      <c r="DG14" s="660"/>
      <c r="DH14" s="660"/>
      <c r="DI14" s="660"/>
      <c r="DJ14" s="660"/>
      <c r="DK14" s="660"/>
      <c r="DL14" s="660"/>
      <c r="DM14" s="660"/>
      <c r="DN14" s="660"/>
      <c r="DO14" s="660"/>
      <c r="DP14" s="661"/>
      <c r="DQ14" s="668">
        <v>766306</v>
      </c>
      <c r="DR14" s="660"/>
      <c r="DS14" s="660"/>
      <c r="DT14" s="660"/>
      <c r="DU14" s="660"/>
      <c r="DV14" s="660"/>
      <c r="DW14" s="660"/>
      <c r="DX14" s="660"/>
      <c r="DY14" s="660"/>
      <c r="DZ14" s="660"/>
      <c r="EA14" s="660"/>
      <c r="EB14" s="660"/>
      <c r="EC14" s="669"/>
    </row>
    <row r="15" spans="2:143" ht="11.25" customHeight="1" x14ac:dyDescent="0.15">
      <c r="B15" s="656" t="s">
        <v>260</v>
      </c>
      <c r="C15" s="657"/>
      <c r="D15" s="657"/>
      <c r="E15" s="657"/>
      <c r="F15" s="657"/>
      <c r="G15" s="657"/>
      <c r="H15" s="657"/>
      <c r="I15" s="657"/>
      <c r="J15" s="657"/>
      <c r="K15" s="657"/>
      <c r="L15" s="657"/>
      <c r="M15" s="657"/>
      <c r="N15" s="657"/>
      <c r="O15" s="657"/>
      <c r="P15" s="657"/>
      <c r="Q15" s="658"/>
      <c r="R15" s="659" t="s">
        <v>240</v>
      </c>
      <c r="S15" s="660"/>
      <c r="T15" s="660"/>
      <c r="U15" s="660"/>
      <c r="V15" s="660"/>
      <c r="W15" s="660"/>
      <c r="X15" s="660"/>
      <c r="Y15" s="661"/>
      <c r="Z15" s="662" t="s">
        <v>240</v>
      </c>
      <c r="AA15" s="662"/>
      <c r="AB15" s="662"/>
      <c r="AC15" s="662"/>
      <c r="AD15" s="663" t="s">
        <v>138</v>
      </c>
      <c r="AE15" s="663"/>
      <c r="AF15" s="663"/>
      <c r="AG15" s="663"/>
      <c r="AH15" s="663"/>
      <c r="AI15" s="663"/>
      <c r="AJ15" s="663"/>
      <c r="AK15" s="663"/>
      <c r="AL15" s="664" t="s">
        <v>181</v>
      </c>
      <c r="AM15" s="665"/>
      <c r="AN15" s="665"/>
      <c r="AO15" s="666"/>
      <c r="AP15" s="656" t="s">
        <v>261</v>
      </c>
      <c r="AQ15" s="657"/>
      <c r="AR15" s="657"/>
      <c r="AS15" s="657"/>
      <c r="AT15" s="657"/>
      <c r="AU15" s="657"/>
      <c r="AV15" s="657"/>
      <c r="AW15" s="657"/>
      <c r="AX15" s="657"/>
      <c r="AY15" s="657"/>
      <c r="AZ15" s="657"/>
      <c r="BA15" s="657"/>
      <c r="BB15" s="657"/>
      <c r="BC15" s="657"/>
      <c r="BD15" s="657"/>
      <c r="BE15" s="657"/>
      <c r="BF15" s="658"/>
      <c r="BG15" s="659">
        <v>209049</v>
      </c>
      <c r="BH15" s="660"/>
      <c r="BI15" s="660"/>
      <c r="BJ15" s="660"/>
      <c r="BK15" s="660"/>
      <c r="BL15" s="660"/>
      <c r="BM15" s="660"/>
      <c r="BN15" s="661"/>
      <c r="BO15" s="662">
        <v>5.5</v>
      </c>
      <c r="BP15" s="662"/>
      <c r="BQ15" s="662"/>
      <c r="BR15" s="662"/>
      <c r="BS15" s="663" t="s">
        <v>138</v>
      </c>
      <c r="BT15" s="663"/>
      <c r="BU15" s="663"/>
      <c r="BV15" s="663"/>
      <c r="BW15" s="663"/>
      <c r="BX15" s="663"/>
      <c r="BY15" s="663"/>
      <c r="BZ15" s="663"/>
      <c r="CA15" s="663"/>
      <c r="CB15" s="667"/>
      <c r="CD15" s="656" t="s">
        <v>262</v>
      </c>
      <c r="CE15" s="657"/>
      <c r="CF15" s="657"/>
      <c r="CG15" s="657"/>
      <c r="CH15" s="657"/>
      <c r="CI15" s="657"/>
      <c r="CJ15" s="657"/>
      <c r="CK15" s="657"/>
      <c r="CL15" s="657"/>
      <c r="CM15" s="657"/>
      <c r="CN15" s="657"/>
      <c r="CO15" s="657"/>
      <c r="CP15" s="657"/>
      <c r="CQ15" s="658"/>
      <c r="CR15" s="659">
        <v>1748262</v>
      </c>
      <c r="CS15" s="660"/>
      <c r="CT15" s="660"/>
      <c r="CU15" s="660"/>
      <c r="CV15" s="660"/>
      <c r="CW15" s="660"/>
      <c r="CX15" s="660"/>
      <c r="CY15" s="661"/>
      <c r="CZ15" s="662">
        <v>7</v>
      </c>
      <c r="DA15" s="662"/>
      <c r="DB15" s="662"/>
      <c r="DC15" s="662"/>
      <c r="DD15" s="668">
        <v>83566</v>
      </c>
      <c r="DE15" s="660"/>
      <c r="DF15" s="660"/>
      <c r="DG15" s="660"/>
      <c r="DH15" s="660"/>
      <c r="DI15" s="660"/>
      <c r="DJ15" s="660"/>
      <c r="DK15" s="660"/>
      <c r="DL15" s="660"/>
      <c r="DM15" s="660"/>
      <c r="DN15" s="660"/>
      <c r="DO15" s="660"/>
      <c r="DP15" s="661"/>
      <c r="DQ15" s="668">
        <v>1330677</v>
      </c>
      <c r="DR15" s="660"/>
      <c r="DS15" s="660"/>
      <c r="DT15" s="660"/>
      <c r="DU15" s="660"/>
      <c r="DV15" s="660"/>
      <c r="DW15" s="660"/>
      <c r="DX15" s="660"/>
      <c r="DY15" s="660"/>
      <c r="DZ15" s="660"/>
      <c r="EA15" s="660"/>
      <c r="EB15" s="660"/>
      <c r="EC15" s="669"/>
    </row>
    <row r="16" spans="2:143" ht="11.25" customHeight="1" x14ac:dyDescent="0.15">
      <c r="B16" s="656" t="s">
        <v>263</v>
      </c>
      <c r="C16" s="657"/>
      <c r="D16" s="657"/>
      <c r="E16" s="657"/>
      <c r="F16" s="657"/>
      <c r="G16" s="657"/>
      <c r="H16" s="657"/>
      <c r="I16" s="657"/>
      <c r="J16" s="657"/>
      <c r="K16" s="657"/>
      <c r="L16" s="657"/>
      <c r="M16" s="657"/>
      <c r="N16" s="657"/>
      <c r="O16" s="657"/>
      <c r="P16" s="657"/>
      <c r="Q16" s="658"/>
      <c r="R16" s="659">
        <v>12192</v>
      </c>
      <c r="S16" s="660"/>
      <c r="T16" s="660"/>
      <c r="U16" s="660"/>
      <c r="V16" s="660"/>
      <c r="W16" s="660"/>
      <c r="X16" s="660"/>
      <c r="Y16" s="661"/>
      <c r="Z16" s="662">
        <v>0</v>
      </c>
      <c r="AA16" s="662"/>
      <c r="AB16" s="662"/>
      <c r="AC16" s="662"/>
      <c r="AD16" s="663">
        <v>12192</v>
      </c>
      <c r="AE16" s="663"/>
      <c r="AF16" s="663"/>
      <c r="AG16" s="663"/>
      <c r="AH16" s="663"/>
      <c r="AI16" s="663"/>
      <c r="AJ16" s="663"/>
      <c r="AK16" s="663"/>
      <c r="AL16" s="664">
        <v>0.1</v>
      </c>
      <c r="AM16" s="665"/>
      <c r="AN16" s="665"/>
      <c r="AO16" s="666"/>
      <c r="AP16" s="656" t="s">
        <v>264</v>
      </c>
      <c r="AQ16" s="657"/>
      <c r="AR16" s="657"/>
      <c r="AS16" s="657"/>
      <c r="AT16" s="657"/>
      <c r="AU16" s="657"/>
      <c r="AV16" s="657"/>
      <c r="AW16" s="657"/>
      <c r="AX16" s="657"/>
      <c r="AY16" s="657"/>
      <c r="AZ16" s="657"/>
      <c r="BA16" s="657"/>
      <c r="BB16" s="657"/>
      <c r="BC16" s="657"/>
      <c r="BD16" s="657"/>
      <c r="BE16" s="657"/>
      <c r="BF16" s="658"/>
      <c r="BG16" s="659">
        <v>382</v>
      </c>
      <c r="BH16" s="660"/>
      <c r="BI16" s="660"/>
      <c r="BJ16" s="660"/>
      <c r="BK16" s="660"/>
      <c r="BL16" s="660"/>
      <c r="BM16" s="660"/>
      <c r="BN16" s="661"/>
      <c r="BO16" s="662">
        <v>0</v>
      </c>
      <c r="BP16" s="662"/>
      <c r="BQ16" s="662"/>
      <c r="BR16" s="662"/>
      <c r="BS16" s="663" t="s">
        <v>138</v>
      </c>
      <c r="BT16" s="663"/>
      <c r="BU16" s="663"/>
      <c r="BV16" s="663"/>
      <c r="BW16" s="663"/>
      <c r="BX16" s="663"/>
      <c r="BY16" s="663"/>
      <c r="BZ16" s="663"/>
      <c r="CA16" s="663"/>
      <c r="CB16" s="667"/>
      <c r="CD16" s="656" t="s">
        <v>265</v>
      </c>
      <c r="CE16" s="657"/>
      <c r="CF16" s="657"/>
      <c r="CG16" s="657"/>
      <c r="CH16" s="657"/>
      <c r="CI16" s="657"/>
      <c r="CJ16" s="657"/>
      <c r="CK16" s="657"/>
      <c r="CL16" s="657"/>
      <c r="CM16" s="657"/>
      <c r="CN16" s="657"/>
      <c r="CO16" s="657"/>
      <c r="CP16" s="657"/>
      <c r="CQ16" s="658"/>
      <c r="CR16" s="659">
        <v>461003</v>
      </c>
      <c r="CS16" s="660"/>
      <c r="CT16" s="660"/>
      <c r="CU16" s="660"/>
      <c r="CV16" s="660"/>
      <c r="CW16" s="660"/>
      <c r="CX16" s="660"/>
      <c r="CY16" s="661"/>
      <c r="CZ16" s="662">
        <v>1.8</v>
      </c>
      <c r="DA16" s="662"/>
      <c r="DB16" s="662"/>
      <c r="DC16" s="662"/>
      <c r="DD16" s="668" t="s">
        <v>138</v>
      </c>
      <c r="DE16" s="660"/>
      <c r="DF16" s="660"/>
      <c r="DG16" s="660"/>
      <c r="DH16" s="660"/>
      <c r="DI16" s="660"/>
      <c r="DJ16" s="660"/>
      <c r="DK16" s="660"/>
      <c r="DL16" s="660"/>
      <c r="DM16" s="660"/>
      <c r="DN16" s="660"/>
      <c r="DO16" s="660"/>
      <c r="DP16" s="661"/>
      <c r="DQ16" s="668">
        <v>45792</v>
      </c>
      <c r="DR16" s="660"/>
      <c r="DS16" s="660"/>
      <c r="DT16" s="660"/>
      <c r="DU16" s="660"/>
      <c r="DV16" s="660"/>
      <c r="DW16" s="660"/>
      <c r="DX16" s="660"/>
      <c r="DY16" s="660"/>
      <c r="DZ16" s="660"/>
      <c r="EA16" s="660"/>
      <c r="EB16" s="660"/>
      <c r="EC16" s="669"/>
    </row>
    <row r="17" spans="2:133" ht="11.25" customHeight="1" x14ac:dyDescent="0.15">
      <c r="B17" s="656" t="s">
        <v>266</v>
      </c>
      <c r="C17" s="657"/>
      <c r="D17" s="657"/>
      <c r="E17" s="657"/>
      <c r="F17" s="657"/>
      <c r="G17" s="657"/>
      <c r="H17" s="657"/>
      <c r="I17" s="657"/>
      <c r="J17" s="657"/>
      <c r="K17" s="657"/>
      <c r="L17" s="657"/>
      <c r="M17" s="657"/>
      <c r="N17" s="657"/>
      <c r="O17" s="657"/>
      <c r="P17" s="657"/>
      <c r="Q17" s="658"/>
      <c r="R17" s="659">
        <v>56626</v>
      </c>
      <c r="S17" s="660"/>
      <c r="T17" s="660"/>
      <c r="U17" s="660"/>
      <c r="V17" s="660"/>
      <c r="W17" s="660"/>
      <c r="X17" s="660"/>
      <c r="Y17" s="661"/>
      <c r="Z17" s="662">
        <v>0.2</v>
      </c>
      <c r="AA17" s="662"/>
      <c r="AB17" s="662"/>
      <c r="AC17" s="662"/>
      <c r="AD17" s="663">
        <v>56626</v>
      </c>
      <c r="AE17" s="663"/>
      <c r="AF17" s="663"/>
      <c r="AG17" s="663"/>
      <c r="AH17" s="663"/>
      <c r="AI17" s="663"/>
      <c r="AJ17" s="663"/>
      <c r="AK17" s="663"/>
      <c r="AL17" s="664">
        <v>0.4</v>
      </c>
      <c r="AM17" s="665"/>
      <c r="AN17" s="665"/>
      <c r="AO17" s="666"/>
      <c r="AP17" s="656" t="s">
        <v>267</v>
      </c>
      <c r="AQ17" s="657"/>
      <c r="AR17" s="657"/>
      <c r="AS17" s="657"/>
      <c r="AT17" s="657"/>
      <c r="AU17" s="657"/>
      <c r="AV17" s="657"/>
      <c r="AW17" s="657"/>
      <c r="AX17" s="657"/>
      <c r="AY17" s="657"/>
      <c r="AZ17" s="657"/>
      <c r="BA17" s="657"/>
      <c r="BB17" s="657"/>
      <c r="BC17" s="657"/>
      <c r="BD17" s="657"/>
      <c r="BE17" s="657"/>
      <c r="BF17" s="658"/>
      <c r="BG17" s="659" t="s">
        <v>240</v>
      </c>
      <c r="BH17" s="660"/>
      <c r="BI17" s="660"/>
      <c r="BJ17" s="660"/>
      <c r="BK17" s="660"/>
      <c r="BL17" s="660"/>
      <c r="BM17" s="660"/>
      <c r="BN17" s="661"/>
      <c r="BO17" s="662" t="s">
        <v>138</v>
      </c>
      <c r="BP17" s="662"/>
      <c r="BQ17" s="662"/>
      <c r="BR17" s="662"/>
      <c r="BS17" s="663" t="s">
        <v>240</v>
      </c>
      <c r="BT17" s="663"/>
      <c r="BU17" s="663"/>
      <c r="BV17" s="663"/>
      <c r="BW17" s="663"/>
      <c r="BX17" s="663"/>
      <c r="BY17" s="663"/>
      <c r="BZ17" s="663"/>
      <c r="CA17" s="663"/>
      <c r="CB17" s="667"/>
      <c r="CD17" s="656" t="s">
        <v>268</v>
      </c>
      <c r="CE17" s="657"/>
      <c r="CF17" s="657"/>
      <c r="CG17" s="657"/>
      <c r="CH17" s="657"/>
      <c r="CI17" s="657"/>
      <c r="CJ17" s="657"/>
      <c r="CK17" s="657"/>
      <c r="CL17" s="657"/>
      <c r="CM17" s="657"/>
      <c r="CN17" s="657"/>
      <c r="CO17" s="657"/>
      <c r="CP17" s="657"/>
      <c r="CQ17" s="658"/>
      <c r="CR17" s="659">
        <v>3037352</v>
      </c>
      <c r="CS17" s="660"/>
      <c r="CT17" s="660"/>
      <c r="CU17" s="660"/>
      <c r="CV17" s="660"/>
      <c r="CW17" s="660"/>
      <c r="CX17" s="660"/>
      <c r="CY17" s="661"/>
      <c r="CZ17" s="662">
        <v>12.1</v>
      </c>
      <c r="DA17" s="662"/>
      <c r="DB17" s="662"/>
      <c r="DC17" s="662"/>
      <c r="DD17" s="668" t="s">
        <v>240</v>
      </c>
      <c r="DE17" s="660"/>
      <c r="DF17" s="660"/>
      <c r="DG17" s="660"/>
      <c r="DH17" s="660"/>
      <c r="DI17" s="660"/>
      <c r="DJ17" s="660"/>
      <c r="DK17" s="660"/>
      <c r="DL17" s="660"/>
      <c r="DM17" s="660"/>
      <c r="DN17" s="660"/>
      <c r="DO17" s="660"/>
      <c r="DP17" s="661"/>
      <c r="DQ17" s="668">
        <v>2980997</v>
      </c>
      <c r="DR17" s="660"/>
      <c r="DS17" s="660"/>
      <c r="DT17" s="660"/>
      <c r="DU17" s="660"/>
      <c r="DV17" s="660"/>
      <c r="DW17" s="660"/>
      <c r="DX17" s="660"/>
      <c r="DY17" s="660"/>
      <c r="DZ17" s="660"/>
      <c r="EA17" s="660"/>
      <c r="EB17" s="660"/>
      <c r="EC17" s="669"/>
    </row>
    <row r="18" spans="2:133" ht="11.25" customHeight="1" x14ac:dyDescent="0.15">
      <c r="B18" s="656" t="s">
        <v>269</v>
      </c>
      <c r="C18" s="657"/>
      <c r="D18" s="657"/>
      <c r="E18" s="657"/>
      <c r="F18" s="657"/>
      <c r="G18" s="657"/>
      <c r="H18" s="657"/>
      <c r="I18" s="657"/>
      <c r="J18" s="657"/>
      <c r="K18" s="657"/>
      <c r="L18" s="657"/>
      <c r="M18" s="657"/>
      <c r="N18" s="657"/>
      <c r="O18" s="657"/>
      <c r="P18" s="657"/>
      <c r="Q18" s="658"/>
      <c r="R18" s="659">
        <v>28377</v>
      </c>
      <c r="S18" s="660"/>
      <c r="T18" s="660"/>
      <c r="U18" s="660"/>
      <c r="V18" s="660"/>
      <c r="W18" s="660"/>
      <c r="X18" s="660"/>
      <c r="Y18" s="661"/>
      <c r="Z18" s="662">
        <v>0.1</v>
      </c>
      <c r="AA18" s="662"/>
      <c r="AB18" s="662"/>
      <c r="AC18" s="662"/>
      <c r="AD18" s="663">
        <v>28377</v>
      </c>
      <c r="AE18" s="663"/>
      <c r="AF18" s="663"/>
      <c r="AG18" s="663"/>
      <c r="AH18" s="663"/>
      <c r="AI18" s="663"/>
      <c r="AJ18" s="663"/>
      <c r="AK18" s="663"/>
      <c r="AL18" s="664">
        <v>0.2</v>
      </c>
      <c r="AM18" s="665"/>
      <c r="AN18" s="665"/>
      <c r="AO18" s="666"/>
      <c r="AP18" s="656" t="s">
        <v>270</v>
      </c>
      <c r="AQ18" s="657"/>
      <c r="AR18" s="657"/>
      <c r="AS18" s="657"/>
      <c r="AT18" s="657"/>
      <c r="AU18" s="657"/>
      <c r="AV18" s="657"/>
      <c r="AW18" s="657"/>
      <c r="AX18" s="657"/>
      <c r="AY18" s="657"/>
      <c r="AZ18" s="657"/>
      <c r="BA18" s="657"/>
      <c r="BB18" s="657"/>
      <c r="BC18" s="657"/>
      <c r="BD18" s="657"/>
      <c r="BE18" s="657"/>
      <c r="BF18" s="658"/>
      <c r="BG18" s="659" t="s">
        <v>138</v>
      </c>
      <c r="BH18" s="660"/>
      <c r="BI18" s="660"/>
      <c r="BJ18" s="660"/>
      <c r="BK18" s="660"/>
      <c r="BL18" s="660"/>
      <c r="BM18" s="660"/>
      <c r="BN18" s="661"/>
      <c r="BO18" s="662" t="s">
        <v>240</v>
      </c>
      <c r="BP18" s="662"/>
      <c r="BQ18" s="662"/>
      <c r="BR18" s="662"/>
      <c r="BS18" s="663" t="s">
        <v>240</v>
      </c>
      <c r="BT18" s="663"/>
      <c r="BU18" s="663"/>
      <c r="BV18" s="663"/>
      <c r="BW18" s="663"/>
      <c r="BX18" s="663"/>
      <c r="BY18" s="663"/>
      <c r="BZ18" s="663"/>
      <c r="CA18" s="663"/>
      <c r="CB18" s="667"/>
      <c r="CD18" s="656" t="s">
        <v>271</v>
      </c>
      <c r="CE18" s="657"/>
      <c r="CF18" s="657"/>
      <c r="CG18" s="657"/>
      <c r="CH18" s="657"/>
      <c r="CI18" s="657"/>
      <c r="CJ18" s="657"/>
      <c r="CK18" s="657"/>
      <c r="CL18" s="657"/>
      <c r="CM18" s="657"/>
      <c r="CN18" s="657"/>
      <c r="CO18" s="657"/>
      <c r="CP18" s="657"/>
      <c r="CQ18" s="658"/>
      <c r="CR18" s="659" t="s">
        <v>138</v>
      </c>
      <c r="CS18" s="660"/>
      <c r="CT18" s="660"/>
      <c r="CU18" s="660"/>
      <c r="CV18" s="660"/>
      <c r="CW18" s="660"/>
      <c r="CX18" s="660"/>
      <c r="CY18" s="661"/>
      <c r="CZ18" s="662" t="s">
        <v>138</v>
      </c>
      <c r="DA18" s="662"/>
      <c r="DB18" s="662"/>
      <c r="DC18" s="662"/>
      <c r="DD18" s="668" t="s">
        <v>138</v>
      </c>
      <c r="DE18" s="660"/>
      <c r="DF18" s="660"/>
      <c r="DG18" s="660"/>
      <c r="DH18" s="660"/>
      <c r="DI18" s="660"/>
      <c r="DJ18" s="660"/>
      <c r="DK18" s="660"/>
      <c r="DL18" s="660"/>
      <c r="DM18" s="660"/>
      <c r="DN18" s="660"/>
      <c r="DO18" s="660"/>
      <c r="DP18" s="661"/>
      <c r="DQ18" s="668" t="s">
        <v>240</v>
      </c>
      <c r="DR18" s="660"/>
      <c r="DS18" s="660"/>
      <c r="DT18" s="660"/>
      <c r="DU18" s="660"/>
      <c r="DV18" s="660"/>
      <c r="DW18" s="660"/>
      <c r="DX18" s="660"/>
      <c r="DY18" s="660"/>
      <c r="DZ18" s="660"/>
      <c r="EA18" s="660"/>
      <c r="EB18" s="660"/>
      <c r="EC18" s="669"/>
    </row>
    <row r="19" spans="2:133" ht="11.25" customHeight="1" x14ac:dyDescent="0.15">
      <c r="B19" s="656" t="s">
        <v>272</v>
      </c>
      <c r="C19" s="657"/>
      <c r="D19" s="657"/>
      <c r="E19" s="657"/>
      <c r="F19" s="657"/>
      <c r="G19" s="657"/>
      <c r="H19" s="657"/>
      <c r="I19" s="657"/>
      <c r="J19" s="657"/>
      <c r="K19" s="657"/>
      <c r="L19" s="657"/>
      <c r="M19" s="657"/>
      <c r="N19" s="657"/>
      <c r="O19" s="657"/>
      <c r="P19" s="657"/>
      <c r="Q19" s="658"/>
      <c r="R19" s="659">
        <v>24038</v>
      </c>
      <c r="S19" s="660"/>
      <c r="T19" s="660"/>
      <c r="U19" s="660"/>
      <c r="V19" s="660"/>
      <c r="W19" s="660"/>
      <c r="X19" s="660"/>
      <c r="Y19" s="661"/>
      <c r="Z19" s="662">
        <v>0.1</v>
      </c>
      <c r="AA19" s="662"/>
      <c r="AB19" s="662"/>
      <c r="AC19" s="662"/>
      <c r="AD19" s="663">
        <v>24038</v>
      </c>
      <c r="AE19" s="663"/>
      <c r="AF19" s="663"/>
      <c r="AG19" s="663"/>
      <c r="AH19" s="663"/>
      <c r="AI19" s="663"/>
      <c r="AJ19" s="663"/>
      <c r="AK19" s="663"/>
      <c r="AL19" s="664">
        <v>0.2</v>
      </c>
      <c r="AM19" s="665"/>
      <c r="AN19" s="665"/>
      <c r="AO19" s="666"/>
      <c r="AP19" s="656" t="s">
        <v>273</v>
      </c>
      <c r="AQ19" s="657"/>
      <c r="AR19" s="657"/>
      <c r="AS19" s="657"/>
      <c r="AT19" s="657"/>
      <c r="AU19" s="657"/>
      <c r="AV19" s="657"/>
      <c r="AW19" s="657"/>
      <c r="AX19" s="657"/>
      <c r="AY19" s="657"/>
      <c r="AZ19" s="657"/>
      <c r="BA19" s="657"/>
      <c r="BB19" s="657"/>
      <c r="BC19" s="657"/>
      <c r="BD19" s="657"/>
      <c r="BE19" s="657"/>
      <c r="BF19" s="658"/>
      <c r="BG19" s="659">
        <v>65795</v>
      </c>
      <c r="BH19" s="660"/>
      <c r="BI19" s="660"/>
      <c r="BJ19" s="660"/>
      <c r="BK19" s="660"/>
      <c r="BL19" s="660"/>
      <c r="BM19" s="660"/>
      <c r="BN19" s="661"/>
      <c r="BO19" s="662">
        <v>1.7</v>
      </c>
      <c r="BP19" s="662"/>
      <c r="BQ19" s="662"/>
      <c r="BR19" s="662"/>
      <c r="BS19" s="663" t="s">
        <v>138</v>
      </c>
      <c r="BT19" s="663"/>
      <c r="BU19" s="663"/>
      <c r="BV19" s="663"/>
      <c r="BW19" s="663"/>
      <c r="BX19" s="663"/>
      <c r="BY19" s="663"/>
      <c r="BZ19" s="663"/>
      <c r="CA19" s="663"/>
      <c r="CB19" s="667"/>
      <c r="CD19" s="656" t="s">
        <v>274</v>
      </c>
      <c r="CE19" s="657"/>
      <c r="CF19" s="657"/>
      <c r="CG19" s="657"/>
      <c r="CH19" s="657"/>
      <c r="CI19" s="657"/>
      <c r="CJ19" s="657"/>
      <c r="CK19" s="657"/>
      <c r="CL19" s="657"/>
      <c r="CM19" s="657"/>
      <c r="CN19" s="657"/>
      <c r="CO19" s="657"/>
      <c r="CP19" s="657"/>
      <c r="CQ19" s="658"/>
      <c r="CR19" s="659" t="s">
        <v>138</v>
      </c>
      <c r="CS19" s="660"/>
      <c r="CT19" s="660"/>
      <c r="CU19" s="660"/>
      <c r="CV19" s="660"/>
      <c r="CW19" s="660"/>
      <c r="CX19" s="660"/>
      <c r="CY19" s="661"/>
      <c r="CZ19" s="662" t="s">
        <v>240</v>
      </c>
      <c r="DA19" s="662"/>
      <c r="DB19" s="662"/>
      <c r="DC19" s="662"/>
      <c r="DD19" s="668" t="s">
        <v>138</v>
      </c>
      <c r="DE19" s="660"/>
      <c r="DF19" s="660"/>
      <c r="DG19" s="660"/>
      <c r="DH19" s="660"/>
      <c r="DI19" s="660"/>
      <c r="DJ19" s="660"/>
      <c r="DK19" s="660"/>
      <c r="DL19" s="660"/>
      <c r="DM19" s="660"/>
      <c r="DN19" s="660"/>
      <c r="DO19" s="660"/>
      <c r="DP19" s="661"/>
      <c r="DQ19" s="668" t="s">
        <v>138</v>
      </c>
      <c r="DR19" s="660"/>
      <c r="DS19" s="660"/>
      <c r="DT19" s="660"/>
      <c r="DU19" s="660"/>
      <c r="DV19" s="660"/>
      <c r="DW19" s="660"/>
      <c r="DX19" s="660"/>
      <c r="DY19" s="660"/>
      <c r="DZ19" s="660"/>
      <c r="EA19" s="660"/>
      <c r="EB19" s="660"/>
      <c r="EC19" s="669"/>
    </row>
    <row r="20" spans="2:133" ht="11.25" customHeight="1" x14ac:dyDescent="0.15">
      <c r="B20" s="672" t="s">
        <v>275</v>
      </c>
      <c r="C20" s="673"/>
      <c r="D20" s="673"/>
      <c r="E20" s="673"/>
      <c r="F20" s="673"/>
      <c r="G20" s="673"/>
      <c r="H20" s="673"/>
      <c r="I20" s="673"/>
      <c r="J20" s="673"/>
      <c r="K20" s="673"/>
      <c r="L20" s="673"/>
      <c r="M20" s="673"/>
      <c r="N20" s="673"/>
      <c r="O20" s="673"/>
      <c r="P20" s="673"/>
      <c r="Q20" s="674"/>
      <c r="R20" s="659">
        <v>4339</v>
      </c>
      <c r="S20" s="660"/>
      <c r="T20" s="660"/>
      <c r="U20" s="660"/>
      <c r="V20" s="660"/>
      <c r="W20" s="660"/>
      <c r="X20" s="660"/>
      <c r="Y20" s="661"/>
      <c r="Z20" s="662">
        <v>0</v>
      </c>
      <c r="AA20" s="662"/>
      <c r="AB20" s="662"/>
      <c r="AC20" s="662"/>
      <c r="AD20" s="663">
        <v>4339</v>
      </c>
      <c r="AE20" s="663"/>
      <c r="AF20" s="663"/>
      <c r="AG20" s="663"/>
      <c r="AH20" s="663"/>
      <c r="AI20" s="663"/>
      <c r="AJ20" s="663"/>
      <c r="AK20" s="663"/>
      <c r="AL20" s="664">
        <v>0</v>
      </c>
      <c r="AM20" s="665"/>
      <c r="AN20" s="665"/>
      <c r="AO20" s="666"/>
      <c r="AP20" s="656" t="s">
        <v>276</v>
      </c>
      <c r="AQ20" s="657"/>
      <c r="AR20" s="657"/>
      <c r="AS20" s="657"/>
      <c r="AT20" s="657"/>
      <c r="AU20" s="657"/>
      <c r="AV20" s="657"/>
      <c r="AW20" s="657"/>
      <c r="AX20" s="657"/>
      <c r="AY20" s="657"/>
      <c r="AZ20" s="657"/>
      <c r="BA20" s="657"/>
      <c r="BB20" s="657"/>
      <c r="BC20" s="657"/>
      <c r="BD20" s="657"/>
      <c r="BE20" s="657"/>
      <c r="BF20" s="658"/>
      <c r="BG20" s="659">
        <v>65795</v>
      </c>
      <c r="BH20" s="660"/>
      <c r="BI20" s="660"/>
      <c r="BJ20" s="660"/>
      <c r="BK20" s="660"/>
      <c r="BL20" s="660"/>
      <c r="BM20" s="660"/>
      <c r="BN20" s="661"/>
      <c r="BO20" s="662">
        <v>1.7</v>
      </c>
      <c r="BP20" s="662"/>
      <c r="BQ20" s="662"/>
      <c r="BR20" s="662"/>
      <c r="BS20" s="663" t="s">
        <v>138</v>
      </c>
      <c r="BT20" s="663"/>
      <c r="BU20" s="663"/>
      <c r="BV20" s="663"/>
      <c r="BW20" s="663"/>
      <c r="BX20" s="663"/>
      <c r="BY20" s="663"/>
      <c r="BZ20" s="663"/>
      <c r="CA20" s="663"/>
      <c r="CB20" s="667"/>
      <c r="CD20" s="656" t="s">
        <v>277</v>
      </c>
      <c r="CE20" s="657"/>
      <c r="CF20" s="657"/>
      <c r="CG20" s="657"/>
      <c r="CH20" s="657"/>
      <c r="CI20" s="657"/>
      <c r="CJ20" s="657"/>
      <c r="CK20" s="657"/>
      <c r="CL20" s="657"/>
      <c r="CM20" s="657"/>
      <c r="CN20" s="657"/>
      <c r="CO20" s="657"/>
      <c r="CP20" s="657"/>
      <c r="CQ20" s="658"/>
      <c r="CR20" s="659">
        <v>25135098</v>
      </c>
      <c r="CS20" s="660"/>
      <c r="CT20" s="660"/>
      <c r="CU20" s="660"/>
      <c r="CV20" s="660"/>
      <c r="CW20" s="660"/>
      <c r="CX20" s="660"/>
      <c r="CY20" s="661"/>
      <c r="CZ20" s="662">
        <v>100</v>
      </c>
      <c r="DA20" s="662"/>
      <c r="DB20" s="662"/>
      <c r="DC20" s="662"/>
      <c r="DD20" s="668">
        <v>2891645</v>
      </c>
      <c r="DE20" s="660"/>
      <c r="DF20" s="660"/>
      <c r="DG20" s="660"/>
      <c r="DH20" s="660"/>
      <c r="DI20" s="660"/>
      <c r="DJ20" s="660"/>
      <c r="DK20" s="660"/>
      <c r="DL20" s="660"/>
      <c r="DM20" s="660"/>
      <c r="DN20" s="660"/>
      <c r="DO20" s="660"/>
      <c r="DP20" s="661"/>
      <c r="DQ20" s="668">
        <v>16169933</v>
      </c>
      <c r="DR20" s="660"/>
      <c r="DS20" s="660"/>
      <c r="DT20" s="660"/>
      <c r="DU20" s="660"/>
      <c r="DV20" s="660"/>
      <c r="DW20" s="660"/>
      <c r="DX20" s="660"/>
      <c r="DY20" s="660"/>
      <c r="DZ20" s="660"/>
      <c r="EA20" s="660"/>
      <c r="EB20" s="660"/>
      <c r="EC20" s="669"/>
    </row>
    <row r="21" spans="2:133" ht="11.25" customHeight="1" x14ac:dyDescent="0.15">
      <c r="B21" s="656" t="s">
        <v>278</v>
      </c>
      <c r="C21" s="657"/>
      <c r="D21" s="657"/>
      <c r="E21" s="657"/>
      <c r="F21" s="657"/>
      <c r="G21" s="657"/>
      <c r="H21" s="657"/>
      <c r="I21" s="657"/>
      <c r="J21" s="657"/>
      <c r="K21" s="657"/>
      <c r="L21" s="657"/>
      <c r="M21" s="657"/>
      <c r="N21" s="657"/>
      <c r="O21" s="657"/>
      <c r="P21" s="657"/>
      <c r="Q21" s="658"/>
      <c r="R21" s="659">
        <v>9891868</v>
      </c>
      <c r="S21" s="660"/>
      <c r="T21" s="660"/>
      <c r="U21" s="660"/>
      <c r="V21" s="660"/>
      <c r="W21" s="660"/>
      <c r="X21" s="660"/>
      <c r="Y21" s="661"/>
      <c r="Z21" s="662">
        <v>38.299999999999997</v>
      </c>
      <c r="AA21" s="662"/>
      <c r="AB21" s="662"/>
      <c r="AC21" s="662"/>
      <c r="AD21" s="663">
        <v>8452649</v>
      </c>
      <c r="AE21" s="663"/>
      <c r="AF21" s="663"/>
      <c r="AG21" s="663"/>
      <c r="AH21" s="663"/>
      <c r="AI21" s="663"/>
      <c r="AJ21" s="663"/>
      <c r="AK21" s="663"/>
      <c r="AL21" s="664">
        <v>62.9</v>
      </c>
      <c r="AM21" s="665"/>
      <c r="AN21" s="665"/>
      <c r="AO21" s="666"/>
      <c r="AP21" s="656" t="s">
        <v>279</v>
      </c>
      <c r="AQ21" s="675"/>
      <c r="AR21" s="675"/>
      <c r="AS21" s="675"/>
      <c r="AT21" s="675"/>
      <c r="AU21" s="675"/>
      <c r="AV21" s="675"/>
      <c r="AW21" s="675"/>
      <c r="AX21" s="675"/>
      <c r="AY21" s="675"/>
      <c r="AZ21" s="675"/>
      <c r="BA21" s="675"/>
      <c r="BB21" s="675"/>
      <c r="BC21" s="675"/>
      <c r="BD21" s="675"/>
      <c r="BE21" s="675"/>
      <c r="BF21" s="676"/>
      <c r="BG21" s="659">
        <v>4821</v>
      </c>
      <c r="BH21" s="660"/>
      <c r="BI21" s="660"/>
      <c r="BJ21" s="660"/>
      <c r="BK21" s="660"/>
      <c r="BL21" s="660"/>
      <c r="BM21" s="660"/>
      <c r="BN21" s="661"/>
      <c r="BO21" s="662">
        <v>0.1</v>
      </c>
      <c r="BP21" s="662"/>
      <c r="BQ21" s="662"/>
      <c r="BR21" s="662"/>
      <c r="BS21" s="663" t="s">
        <v>138</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280</v>
      </c>
      <c r="C22" s="657"/>
      <c r="D22" s="657"/>
      <c r="E22" s="657"/>
      <c r="F22" s="657"/>
      <c r="G22" s="657"/>
      <c r="H22" s="657"/>
      <c r="I22" s="657"/>
      <c r="J22" s="657"/>
      <c r="K22" s="657"/>
      <c r="L22" s="657"/>
      <c r="M22" s="657"/>
      <c r="N22" s="657"/>
      <c r="O22" s="657"/>
      <c r="P22" s="657"/>
      <c r="Q22" s="658"/>
      <c r="R22" s="659">
        <v>8452649</v>
      </c>
      <c r="S22" s="660"/>
      <c r="T22" s="660"/>
      <c r="U22" s="660"/>
      <c r="V22" s="660"/>
      <c r="W22" s="660"/>
      <c r="X22" s="660"/>
      <c r="Y22" s="661"/>
      <c r="Z22" s="662">
        <v>32.799999999999997</v>
      </c>
      <c r="AA22" s="662"/>
      <c r="AB22" s="662"/>
      <c r="AC22" s="662"/>
      <c r="AD22" s="663">
        <v>8452649</v>
      </c>
      <c r="AE22" s="663"/>
      <c r="AF22" s="663"/>
      <c r="AG22" s="663"/>
      <c r="AH22" s="663"/>
      <c r="AI22" s="663"/>
      <c r="AJ22" s="663"/>
      <c r="AK22" s="663"/>
      <c r="AL22" s="664">
        <v>62.9</v>
      </c>
      <c r="AM22" s="665"/>
      <c r="AN22" s="665"/>
      <c r="AO22" s="666"/>
      <c r="AP22" s="656" t="s">
        <v>281</v>
      </c>
      <c r="AQ22" s="675"/>
      <c r="AR22" s="675"/>
      <c r="AS22" s="675"/>
      <c r="AT22" s="675"/>
      <c r="AU22" s="675"/>
      <c r="AV22" s="675"/>
      <c r="AW22" s="675"/>
      <c r="AX22" s="675"/>
      <c r="AY22" s="675"/>
      <c r="AZ22" s="675"/>
      <c r="BA22" s="675"/>
      <c r="BB22" s="675"/>
      <c r="BC22" s="675"/>
      <c r="BD22" s="675"/>
      <c r="BE22" s="675"/>
      <c r="BF22" s="676"/>
      <c r="BG22" s="659" t="s">
        <v>138</v>
      </c>
      <c r="BH22" s="660"/>
      <c r="BI22" s="660"/>
      <c r="BJ22" s="660"/>
      <c r="BK22" s="660"/>
      <c r="BL22" s="660"/>
      <c r="BM22" s="660"/>
      <c r="BN22" s="661"/>
      <c r="BO22" s="662" t="s">
        <v>138</v>
      </c>
      <c r="BP22" s="662"/>
      <c r="BQ22" s="662"/>
      <c r="BR22" s="662"/>
      <c r="BS22" s="663" t="s">
        <v>138</v>
      </c>
      <c r="BT22" s="663"/>
      <c r="BU22" s="663"/>
      <c r="BV22" s="663"/>
      <c r="BW22" s="663"/>
      <c r="BX22" s="663"/>
      <c r="BY22" s="663"/>
      <c r="BZ22" s="663"/>
      <c r="CA22" s="663"/>
      <c r="CB22" s="667"/>
      <c r="CD22" s="641" t="s">
        <v>282</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283</v>
      </c>
      <c r="C23" s="657"/>
      <c r="D23" s="657"/>
      <c r="E23" s="657"/>
      <c r="F23" s="657"/>
      <c r="G23" s="657"/>
      <c r="H23" s="657"/>
      <c r="I23" s="657"/>
      <c r="J23" s="657"/>
      <c r="K23" s="657"/>
      <c r="L23" s="657"/>
      <c r="M23" s="657"/>
      <c r="N23" s="657"/>
      <c r="O23" s="657"/>
      <c r="P23" s="657"/>
      <c r="Q23" s="658"/>
      <c r="R23" s="659">
        <v>1439219</v>
      </c>
      <c r="S23" s="660"/>
      <c r="T23" s="660"/>
      <c r="U23" s="660"/>
      <c r="V23" s="660"/>
      <c r="W23" s="660"/>
      <c r="X23" s="660"/>
      <c r="Y23" s="661"/>
      <c r="Z23" s="662">
        <v>5.6</v>
      </c>
      <c r="AA23" s="662"/>
      <c r="AB23" s="662"/>
      <c r="AC23" s="662"/>
      <c r="AD23" s="663" t="s">
        <v>240</v>
      </c>
      <c r="AE23" s="663"/>
      <c r="AF23" s="663"/>
      <c r="AG23" s="663"/>
      <c r="AH23" s="663"/>
      <c r="AI23" s="663"/>
      <c r="AJ23" s="663"/>
      <c r="AK23" s="663"/>
      <c r="AL23" s="664" t="s">
        <v>138</v>
      </c>
      <c r="AM23" s="665"/>
      <c r="AN23" s="665"/>
      <c r="AO23" s="666"/>
      <c r="AP23" s="656" t="s">
        <v>284</v>
      </c>
      <c r="AQ23" s="675"/>
      <c r="AR23" s="675"/>
      <c r="AS23" s="675"/>
      <c r="AT23" s="675"/>
      <c r="AU23" s="675"/>
      <c r="AV23" s="675"/>
      <c r="AW23" s="675"/>
      <c r="AX23" s="675"/>
      <c r="AY23" s="675"/>
      <c r="AZ23" s="675"/>
      <c r="BA23" s="675"/>
      <c r="BB23" s="675"/>
      <c r="BC23" s="675"/>
      <c r="BD23" s="675"/>
      <c r="BE23" s="675"/>
      <c r="BF23" s="676"/>
      <c r="BG23" s="659">
        <v>60974</v>
      </c>
      <c r="BH23" s="660"/>
      <c r="BI23" s="660"/>
      <c r="BJ23" s="660"/>
      <c r="BK23" s="660"/>
      <c r="BL23" s="660"/>
      <c r="BM23" s="660"/>
      <c r="BN23" s="661"/>
      <c r="BO23" s="662">
        <v>1.6</v>
      </c>
      <c r="BP23" s="662"/>
      <c r="BQ23" s="662"/>
      <c r="BR23" s="662"/>
      <c r="BS23" s="663" t="s">
        <v>240</v>
      </c>
      <c r="BT23" s="663"/>
      <c r="BU23" s="663"/>
      <c r="BV23" s="663"/>
      <c r="BW23" s="663"/>
      <c r="BX23" s="663"/>
      <c r="BY23" s="663"/>
      <c r="BZ23" s="663"/>
      <c r="CA23" s="663"/>
      <c r="CB23" s="667"/>
      <c r="CD23" s="641" t="s">
        <v>223</v>
      </c>
      <c r="CE23" s="642"/>
      <c r="CF23" s="642"/>
      <c r="CG23" s="642"/>
      <c r="CH23" s="642"/>
      <c r="CI23" s="642"/>
      <c r="CJ23" s="642"/>
      <c r="CK23" s="642"/>
      <c r="CL23" s="642"/>
      <c r="CM23" s="642"/>
      <c r="CN23" s="642"/>
      <c r="CO23" s="642"/>
      <c r="CP23" s="642"/>
      <c r="CQ23" s="643"/>
      <c r="CR23" s="641" t="s">
        <v>285</v>
      </c>
      <c r="CS23" s="642"/>
      <c r="CT23" s="642"/>
      <c r="CU23" s="642"/>
      <c r="CV23" s="642"/>
      <c r="CW23" s="642"/>
      <c r="CX23" s="642"/>
      <c r="CY23" s="643"/>
      <c r="CZ23" s="641" t="s">
        <v>286</v>
      </c>
      <c r="DA23" s="642"/>
      <c r="DB23" s="642"/>
      <c r="DC23" s="643"/>
      <c r="DD23" s="641" t="s">
        <v>287</v>
      </c>
      <c r="DE23" s="642"/>
      <c r="DF23" s="642"/>
      <c r="DG23" s="642"/>
      <c r="DH23" s="642"/>
      <c r="DI23" s="642"/>
      <c r="DJ23" s="642"/>
      <c r="DK23" s="643"/>
      <c r="DL23" s="686" t="s">
        <v>288</v>
      </c>
      <c r="DM23" s="687"/>
      <c r="DN23" s="687"/>
      <c r="DO23" s="687"/>
      <c r="DP23" s="687"/>
      <c r="DQ23" s="687"/>
      <c r="DR23" s="687"/>
      <c r="DS23" s="687"/>
      <c r="DT23" s="687"/>
      <c r="DU23" s="687"/>
      <c r="DV23" s="688"/>
      <c r="DW23" s="641" t="s">
        <v>289</v>
      </c>
      <c r="DX23" s="642"/>
      <c r="DY23" s="642"/>
      <c r="DZ23" s="642"/>
      <c r="EA23" s="642"/>
      <c r="EB23" s="642"/>
      <c r="EC23" s="643"/>
    </row>
    <row r="24" spans="2:133" ht="11.25" customHeight="1" x14ac:dyDescent="0.15">
      <c r="B24" s="656" t="s">
        <v>290</v>
      </c>
      <c r="C24" s="657"/>
      <c r="D24" s="657"/>
      <c r="E24" s="657"/>
      <c r="F24" s="657"/>
      <c r="G24" s="657"/>
      <c r="H24" s="657"/>
      <c r="I24" s="657"/>
      <c r="J24" s="657"/>
      <c r="K24" s="657"/>
      <c r="L24" s="657"/>
      <c r="M24" s="657"/>
      <c r="N24" s="657"/>
      <c r="O24" s="657"/>
      <c r="P24" s="657"/>
      <c r="Q24" s="658"/>
      <c r="R24" s="659" t="s">
        <v>138</v>
      </c>
      <c r="S24" s="660"/>
      <c r="T24" s="660"/>
      <c r="U24" s="660"/>
      <c r="V24" s="660"/>
      <c r="W24" s="660"/>
      <c r="X24" s="660"/>
      <c r="Y24" s="661"/>
      <c r="Z24" s="662" t="s">
        <v>138</v>
      </c>
      <c r="AA24" s="662"/>
      <c r="AB24" s="662"/>
      <c r="AC24" s="662"/>
      <c r="AD24" s="663" t="s">
        <v>240</v>
      </c>
      <c r="AE24" s="663"/>
      <c r="AF24" s="663"/>
      <c r="AG24" s="663"/>
      <c r="AH24" s="663"/>
      <c r="AI24" s="663"/>
      <c r="AJ24" s="663"/>
      <c r="AK24" s="663"/>
      <c r="AL24" s="664" t="s">
        <v>138</v>
      </c>
      <c r="AM24" s="665"/>
      <c r="AN24" s="665"/>
      <c r="AO24" s="666"/>
      <c r="AP24" s="656" t="s">
        <v>291</v>
      </c>
      <c r="AQ24" s="675"/>
      <c r="AR24" s="675"/>
      <c r="AS24" s="675"/>
      <c r="AT24" s="675"/>
      <c r="AU24" s="675"/>
      <c r="AV24" s="675"/>
      <c r="AW24" s="675"/>
      <c r="AX24" s="675"/>
      <c r="AY24" s="675"/>
      <c r="AZ24" s="675"/>
      <c r="BA24" s="675"/>
      <c r="BB24" s="675"/>
      <c r="BC24" s="675"/>
      <c r="BD24" s="675"/>
      <c r="BE24" s="675"/>
      <c r="BF24" s="676"/>
      <c r="BG24" s="659" t="s">
        <v>240</v>
      </c>
      <c r="BH24" s="660"/>
      <c r="BI24" s="660"/>
      <c r="BJ24" s="660"/>
      <c r="BK24" s="660"/>
      <c r="BL24" s="660"/>
      <c r="BM24" s="660"/>
      <c r="BN24" s="661"/>
      <c r="BO24" s="662" t="s">
        <v>138</v>
      </c>
      <c r="BP24" s="662"/>
      <c r="BQ24" s="662"/>
      <c r="BR24" s="662"/>
      <c r="BS24" s="663" t="s">
        <v>138</v>
      </c>
      <c r="BT24" s="663"/>
      <c r="BU24" s="663"/>
      <c r="BV24" s="663"/>
      <c r="BW24" s="663"/>
      <c r="BX24" s="663"/>
      <c r="BY24" s="663"/>
      <c r="BZ24" s="663"/>
      <c r="CA24" s="663"/>
      <c r="CB24" s="667"/>
      <c r="CD24" s="645" t="s">
        <v>292</v>
      </c>
      <c r="CE24" s="646"/>
      <c r="CF24" s="646"/>
      <c r="CG24" s="646"/>
      <c r="CH24" s="646"/>
      <c r="CI24" s="646"/>
      <c r="CJ24" s="646"/>
      <c r="CK24" s="646"/>
      <c r="CL24" s="646"/>
      <c r="CM24" s="646"/>
      <c r="CN24" s="646"/>
      <c r="CO24" s="646"/>
      <c r="CP24" s="646"/>
      <c r="CQ24" s="647"/>
      <c r="CR24" s="648">
        <v>11763611</v>
      </c>
      <c r="CS24" s="649"/>
      <c r="CT24" s="649"/>
      <c r="CU24" s="649"/>
      <c r="CV24" s="649"/>
      <c r="CW24" s="649"/>
      <c r="CX24" s="649"/>
      <c r="CY24" s="650"/>
      <c r="CZ24" s="653">
        <v>46.8</v>
      </c>
      <c r="DA24" s="654"/>
      <c r="DB24" s="654"/>
      <c r="DC24" s="670"/>
      <c r="DD24" s="694">
        <v>8100084</v>
      </c>
      <c r="DE24" s="649"/>
      <c r="DF24" s="649"/>
      <c r="DG24" s="649"/>
      <c r="DH24" s="649"/>
      <c r="DI24" s="649"/>
      <c r="DJ24" s="649"/>
      <c r="DK24" s="650"/>
      <c r="DL24" s="694">
        <v>8027143</v>
      </c>
      <c r="DM24" s="649"/>
      <c r="DN24" s="649"/>
      <c r="DO24" s="649"/>
      <c r="DP24" s="649"/>
      <c r="DQ24" s="649"/>
      <c r="DR24" s="649"/>
      <c r="DS24" s="649"/>
      <c r="DT24" s="649"/>
      <c r="DU24" s="649"/>
      <c r="DV24" s="650"/>
      <c r="DW24" s="653">
        <v>59.2</v>
      </c>
      <c r="DX24" s="654"/>
      <c r="DY24" s="654"/>
      <c r="DZ24" s="654"/>
      <c r="EA24" s="654"/>
      <c r="EB24" s="654"/>
      <c r="EC24" s="655"/>
    </row>
    <row r="25" spans="2:133" ht="11.25" customHeight="1" x14ac:dyDescent="0.15">
      <c r="B25" s="656" t="s">
        <v>293</v>
      </c>
      <c r="C25" s="657"/>
      <c r="D25" s="657"/>
      <c r="E25" s="657"/>
      <c r="F25" s="657"/>
      <c r="G25" s="657"/>
      <c r="H25" s="657"/>
      <c r="I25" s="657"/>
      <c r="J25" s="657"/>
      <c r="K25" s="657"/>
      <c r="L25" s="657"/>
      <c r="M25" s="657"/>
      <c r="N25" s="657"/>
      <c r="O25" s="657"/>
      <c r="P25" s="657"/>
      <c r="Q25" s="658"/>
      <c r="R25" s="659">
        <v>14883409</v>
      </c>
      <c r="S25" s="660"/>
      <c r="T25" s="660"/>
      <c r="U25" s="660"/>
      <c r="V25" s="660"/>
      <c r="W25" s="660"/>
      <c r="X25" s="660"/>
      <c r="Y25" s="661"/>
      <c r="Z25" s="662">
        <v>57.7</v>
      </c>
      <c r="AA25" s="662"/>
      <c r="AB25" s="662"/>
      <c r="AC25" s="662"/>
      <c r="AD25" s="663">
        <v>13383216</v>
      </c>
      <c r="AE25" s="663"/>
      <c r="AF25" s="663"/>
      <c r="AG25" s="663"/>
      <c r="AH25" s="663"/>
      <c r="AI25" s="663"/>
      <c r="AJ25" s="663"/>
      <c r="AK25" s="663"/>
      <c r="AL25" s="664">
        <v>99.7</v>
      </c>
      <c r="AM25" s="665"/>
      <c r="AN25" s="665"/>
      <c r="AO25" s="666"/>
      <c r="AP25" s="656" t="s">
        <v>294</v>
      </c>
      <c r="AQ25" s="675"/>
      <c r="AR25" s="675"/>
      <c r="AS25" s="675"/>
      <c r="AT25" s="675"/>
      <c r="AU25" s="675"/>
      <c r="AV25" s="675"/>
      <c r="AW25" s="675"/>
      <c r="AX25" s="675"/>
      <c r="AY25" s="675"/>
      <c r="AZ25" s="675"/>
      <c r="BA25" s="675"/>
      <c r="BB25" s="675"/>
      <c r="BC25" s="675"/>
      <c r="BD25" s="675"/>
      <c r="BE25" s="675"/>
      <c r="BF25" s="676"/>
      <c r="BG25" s="659" t="s">
        <v>138</v>
      </c>
      <c r="BH25" s="660"/>
      <c r="BI25" s="660"/>
      <c r="BJ25" s="660"/>
      <c r="BK25" s="660"/>
      <c r="BL25" s="660"/>
      <c r="BM25" s="660"/>
      <c r="BN25" s="661"/>
      <c r="BO25" s="662" t="s">
        <v>181</v>
      </c>
      <c r="BP25" s="662"/>
      <c r="BQ25" s="662"/>
      <c r="BR25" s="662"/>
      <c r="BS25" s="663" t="s">
        <v>181</v>
      </c>
      <c r="BT25" s="663"/>
      <c r="BU25" s="663"/>
      <c r="BV25" s="663"/>
      <c r="BW25" s="663"/>
      <c r="BX25" s="663"/>
      <c r="BY25" s="663"/>
      <c r="BZ25" s="663"/>
      <c r="CA25" s="663"/>
      <c r="CB25" s="667"/>
      <c r="CD25" s="656" t="s">
        <v>295</v>
      </c>
      <c r="CE25" s="657"/>
      <c r="CF25" s="657"/>
      <c r="CG25" s="657"/>
      <c r="CH25" s="657"/>
      <c r="CI25" s="657"/>
      <c r="CJ25" s="657"/>
      <c r="CK25" s="657"/>
      <c r="CL25" s="657"/>
      <c r="CM25" s="657"/>
      <c r="CN25" s="657"/>
      <c r="CO25" s="657"/>
      <c r="CP25" s="657"/>
      <c r="CQ25" s="658"/>
      <c r="CR25" s="659">
        <v>4588181</v>
      </c>
      <c r="CS25" s="691"/>
      <c r="CT25" s="691"/>
      <c r="CU25" s="691"/>
      <c r="CV25" s="691"/>
      <c r="CW25" s="691"/>
      <c r="CX25" s="691"/>
      <c r="CY25" s="692"/>
      <c r="CZ25" s="664">
        <v>18.3</v>
      </c>
      <c r="DA25" s="689"/>
      <c r="DB25" s="689"/>
      <c r="DC25" s="693"/>
      <c r="DD25" s="668">
        <v>4098823</v>
      </c>
      <c r="DE25" s="691"/>
      <c r="DF25" s="691"/>
      <c r="DG25" s="691"/>
      <c r="DH25" s="691"/>
      <c r="DI25" s="691"/>
      <c r="DJ25" s="691"/>
      <c r="DK25" s="692"/>
      <c r="DL25" s="668">
        <v>4028354</v>
      </c>
      <c r="DM25" s="691"/>
      <c r="DN25" s="691"/>
      <c r="DO25" s="691"/>
      <c r="DP25" s="691"/>
      <c r="DQ25" s="691"/>
      <c r="DR25" s="691"/>
      <c r="DS25" s="691"/>
      <c r="DT25" s="691"/>
      <c r="DU25" s="691"/>
      <c r="DV25" s="692"/>
      <c r="DW25" s="664">
        <v>29.7</v>
      </c>
      <c r="DX25" s="689"/>
      <c r="DY25" s="689"/>
      <c r="DZ25" s="689"/>
      <c r="EA25" s="689"/>
      <c r="EB25" s="689"/>
      <c r="EC25" s="690"/>
    </row>
    <row r="26" spans="2:133" ht="11.25" customHeight="1" x14ac:dyDescent="0.15">
      <c r="B26" s="656" t="s">
        <v>296</v>
      </c>
      <c r="C26" s="657"/>
      <c r="D26" s="657"/>
      <c r="E26" s="657"/>
      <c r="F26" s="657"/>
      <c r="G26" s="657"/>
      <c r="H26" s="657"/>
      <c r="I26" s="657"/>
      <c r="J26" s="657"/>
      <c r="K26" s="657"/>
      <c r="L26" s="657"/>
      <c r="M26" s="657"/>
      <c r="N26" s="657"/>
      <c r="O26" s="657"/>
      <c r="P26" s="657"/>
      <c r="Q26" s="658"/>
      <c r="R26" s="659">
        <v>2975</v>
      </c>
      <c r="S26" s="660"/>
      <c r="T26" s="660"/>
      <c r="U26" s="660"/>
      <c r="V26" s="660"/>
      <c r="W26" s="660"/>
      <c r="X26" s="660"/>
      <c r="Y26" s="661"/>
      <c r="Z26" s="662">
        <v>0</v>
      </c>
      <c r="AA26" s="662"/>
      <c r="AB26" s="662"/>
      <c r="AC26" s="662"/>
      <c r="AD26" s="663">
        <v>2975</v>
      </c>
      <c r="AE26" s="663"/>
      <c r="AF26" s="663"/>
      <c r="AG26" s="663"/>
      <c r="AH26" s="663"/>
      <c r="AI26" s="663"/>
      <c r="AJ26" s="663"/>
      <c r="AK26" s="663"/>
      <c r="AL26" s="664">
        <v>0</v>
      </c>
      <c r="AM26" s="665"/>
      <c r="AN26" s="665"/>
      <c r="AO26" s="666"/>
      <c r="AP26" s="656" t="s">
        <v>297</v>
      </c>
      <c r="AQ26" s="675"/>
      <c r="AR26" s="675"/>
      <c r="AS26" s="675"/>
      <c r="AT26" s="675"/>
      <c r="AU26" s="675"/>
      <c r="AV26" s="675"/>
      <c r="AW26" s="675"/>
      <c r="AX26" s="675"/>
      <c r="AY26" s="675"/>
      <c r="AZ26" s="675"/>
      <c r="BA26" s="675"/>
      <c r="BB26" s="675"/>
      <c r="BC26" s="675"/>
      <c r="BD26" s="675"/>
      <c r="BE26" s="675"/>
      <c r="BF26" s="676"/>
      <c r="BG26" s="659" t="s">
        <v>240</v>
      </c>
      <c r="BH26" s="660"/>
      <c r="BI26" s="660"/>
      <c r="BJ26" s="660"/>
      <c r="BK26" s="660"/>
      <c r="BL26" s="660"/>
      <c r="BM26" s="660"/>
      <c r="BN26" s="661"/>
      <c r="BO26" s="662" t="s">
        <v>240</v>
      </c>
      <c r="BP26" s="662"/>
      <c r="BQ26" s="662"/>
      <c r="BR26" s="662"/>
      <c r="BS26" s="663" t="s">
        <v>181</v>
      </c>
      <c r="BT26" s="663"/>
      <c r="BU26" s="663"/>
      <c r="BV26" s="663"/>
      <c r="BW26" s="663"/>
      <c r="BX26" s="663"/>
      <c r="BY26" s="663"/>
      <c r="BZ26" s="663"/>
      <c r="CA26" s="663"/>
      <c r="CB26" s="667"/>
      <c r="CD26" s="656" t="s">
        <v>298</v>
      </c>
      <c r="CE26" s="657"/>
      <c r="CF26" s="657"/>
      <c r="CG26" s="657"/>
      <c r="CH26" s="657"/>
      <c r="CI26" s="657"/>
      <c r="CJ26" s="657"/>
      <c r="CK26" s="657"/>
      <c r="CL26" s="657"/>
      <c r="CM26" s="657"/>
      <c r="CN26" s="657"/>
      <c r="CO26" s="657"/>
      <c r="CP26" s="657"/>
      <c r="CQ26" s="658"/>
      <c r="CR26" s="659">
        <v>2590492</v>
      </c>
      <c r="CS26" s="660"/>
      <c r="CT26" s="660"/>
      <c r="CU26" s="660"/>
      <c r="CV26" s="660"/>
      <c r="CW26" s="660"/>
      <c r="CX26" s="660"/>
      <c r="CY26" s="661"/>
      <c r="CZ26" s="664">
        <v>10.3</v>
      </c>
      <c r="DA26" s="689"/>
      <c r="DB26" s="689"/>
      <c r="DC26" s="693"/>
      <c r="DD26" s="668">
        <v>2448375</v>
      </c>
      <c r="DE26" s="660"/>
      <c r="DF26" s="660"/>
      <c r="DG26" s="660"/>
      <c r="DH26" s="660"/>
      <c r="DI26" s="660"/>
      <c r="DJ26" s="660"/>
      <c r="DK26" s="661"/>
      <c r="DL26" s="668" t="s">
        <v>240</v>
      </c>
      <c r="DM26" s="660"/>
      <c r="DN26" s="660"/>
      <c r="DO26" s="660"/>
      <c r="DP26" s="660"/>
      <c r="DQ26" s="660"/>
      <c r="DR26" s="660"/>
      <c r="DS26" s="660"/>
      <c r="DT26" s="660"/>
      <c r="DU26" s="660"/>
      <c r="DV26" s="661"/>
      <c r="DW26" s="664" t="s">
        <v>240</v>
      </c>
      <c r="DX26" s="689"/>
      <c r="DY26" s="689"/>
      <c r="DZ26" s="689"/>
      <c r="EA26" s="689"/>
      <c r="EB26" s="689"/>
      <c r="EC26" s="690"/>
    </row>
    <row r="27" spans="2:133" ht="11.25" customHeight="1" x14ac:dyDescent="0.15">
      <c r="B27" s="656" t="s">
        <v>299</v>
      </c>
      <c r="C27" s="657"/>
      <c r="D27" s="657"/>
      <c r="E27" s="657"/>
      <c r="F27" s="657"/>
      <c r="G27" s="657"/>
      <c r="H27" s="657"/>
      <c r="I27" s="657"/>
      <c r="J27" s="657"/>
      <c r="K27" s="657"/>
      <c r="L27" s="657"/>
      <c r="M27" s="657"/>
      <c r="N27" s="657"/>
      <c r="O27" s="657"/>
      <c r="P27" s="657"/>
      <c r="Q27" s="658"/>
      <c r="R27" s="659">
        <v>98590</v>
      </c>
      <c r="S27" s="660"/>
      <c r="T27" s="660"/>
      <c r="U27" s="660"/>
      <c r="V27" s="660"/>
      <c r="W27" s="660"/>
      <c r="X27" s="660"/>
      <c r="Y27" s="661"/>
      <c r="Z27" s="662">
        <v>0.4</v>
      </c>
      <c r="AA27" s="662"/>
      <c r="AB27" s="662"/>
      <c r="AC27" s="662"/>
      <c r="AD27" s="663" t="s">
        <v>240</v>
      </c>
      <c r="AE27" s="663"/>
      <c r="AF27" s="663"/>
      <c r="AG27" s="663"/>
      <c r="AH27" s="663"/>
      <c r="AI27" s="663"/>
      <c r="AJ27" s="663"/>
      <c r="AK27" s="663"/>
      <c r="AL27" s="664" t="s">
        <v>240</v>
      </c>
      <c r="AM27" s="665"/>
      <c r="AN27" s="665"/>
      <c r="AO27" s="666"/>
      <c r="AP27" s="656" t="s">
        <v>300</v>
      </c>
      <c r="AQ27" s="657"/>
      <c r="AR27" s="657"/>
      <c r="AS27" s="657"/>
      <c r="AT27" s="657"/>
      <c r="AU27" s="657"/>
      <c r="AV27" s="657"/>
      <c r="AW27" s="657"/>
      <c r="AX27" s="657"/>
      <c r="AY27" s="657"/>
      <c r="AZ27" s="657"/>
      <c r="BA27" s="657"/>
      <c r="BB27" s="657"/>
      <c r="BC27" s="657"/>
      <c r="BD27" s="657"/>
      <c r="BE27" s="657"/>
      <c r="BF27" s="658"/>
      <c r="BG27" s="659">
        <v>3815921</v>
      </c>
      <c r="BH27" s="660"/>
      <c r="BI27" s="660"/>
      <c r="BJ27" s="660"/>
      <c r="BK27" s="660"/>
      <c r="BL27" s="660"/>
      <c r="BM27" s="660"/>
      <c r="BN27" s="661"/>
      <c r="BO27" s="662">
        <v>100</v>
      </c>
      <c r="BP27" s="662"/>
      <c r="BQ27" s="662"/>
      <c r="BR27" s="662"/>
      <c r="BS27" s="663">
        <v>323358</v>
      </c>
      <c r="BT27" s="663"/>
      <c r="BU27" s="663"/>
      <c r="BV27" s="663"/>
      <c r="BW27" s="663"/>
      <c r="BX27" s="663"/>
      <c r="BY27" s="663"/>
      <c r="BZ27" s="663"/>
      <c r="CA27" s="663"/>
      <c r="CB27" s="667"/>
      <c r="CD27" s="656" t="s">
        <v>301</v>
      </c>
      <c r="CE27" s="657"/>
      <c r="CF27" s="657"/>
      <c r="CG27" s="657"/>
      <c r="CH27" s="657"/>
      <c r="CI27" s="657"/>
      <c r="CJ27" s="657"/>
      <c r="CK27" s="657"/>
      <c r="CL27" s="657"/>
      <c r="CM27" s="657"/>
      <c r="CN27" s="657"/>
      <c r="CO27" s="657"/>
      <c r="CP27" s="657"/>
      <c r="CQ27" s="658"/>
      <c r="CR27" s="659">
        <v>4138078</v>
      </c>
      <c r="CS27" s="691"/>
      <c r="CT27" s="691"/>
      <c r="CU27" s="691"/>
      <c r="CV27" s="691"/>
      <c r="CW27" s="691"/>
      <c r="CX27" s="691"/>
      <c r="CY27" s="692"/>
      <c r="CZ27" s="664">
        <v>16.5</v>
      </c>
      <c r="DA27" s="689"/>
      <c r="DB27" s="689"/>
      <c r="DC27" s="693"/>
      <c r="DD27" s="668">
        <v>1020264</v>
      </c>
      <c r="DE27" s="691"/>
      <c r="DF27" s="691"/>
      <c r="DG27" s="691"/>
      <c r="DH27" s="691"/>
      <c r="DI27" s="691"/>
      <c r="DJ27" s="691"/>
      <c r="DK27" s="692"/>
      <c r="DL27" s="668">
        <v>1017792</v>
      </c>
      <c r="DM27" s="691"/>
      <c r="DN27" s="691"/>
      <c r="DO27" s="691"/>
      <c r="DP27" s="691"/>
      <c r="DQ27" s="691"/>
      <c r="DR27" s="691"/>
      <c r="DS27" s="691"/>
      <c r="DT27" s="691"/>
      <c r="DU27" s="691"/>
      <c r="DV27" s="692"/>
      <c r="DW27" s="664">
        <v>7.5</v>
      </c>
      <c r="DX27" s="689"/>
      <c r="DY27" s="689"/>
      <c r="DZ27" s="689"/>
      <c r="EA27" s="689"/>
      <c r="EB27" s="689"/>
      <c r="EC27" s="690"/>
    </row>
    <row r="28" spans="2:133" ht="11.25" customHeight="1" x14ac:dyDescent="0.15">
      <c r="B28" s="656" t="s">
        <v>302</v>
      </c>
      <c r="C28" s="657"/>
      <c r="D28" s="657"/>
      <c r="E28" s="657"/>
      <c r="F28" s="657"/>
      <c r="G28" s="657"/>
      <c r="H28" s="657"/>
      <c r="I28" s="657"/>
      <c r="J28" s="657"/>
      <c r="K28" s="657"/>
      <c r="L28" s="657"/>
      <c r="M28" s="657"/>
      <c r="N28" s="657"/>
      <c r="O28" s="657"/>
      <c r="P28" s="657"/>
      <c r="Q28" s="658"/>
      <c r="R28" s="659">
        <v>146649</v>
      </c>
      <c r="S28" s="660"/>
      <c r="T28" s="660"/>
      <c r="U28" s="660"/>
      <c r="V28" s="660"/>
      <c r="W28" s="660"/>
      <c r="X28" s="660"/>
      <c r="Y28" s="661"/>
      <c r="Z28" s="662">
        <v>0.6</v>
      </c>
      <c r="AA28" s="662"/>
      <c r="AB28" s="662"/>
      <c r="AC28" s="662"/>
      <c r="AD28" s="663">
        <v>20181</v>
      </c>
      <c r="AE28" s="663"/>
      <c r="AF28" s="663"/>
      <c r="AG28" s="663"/>
      <c r="AH28" s="663"/>
      <c r="AI28" s="663"/>
      <c r="AJ28" s="663"/>
      <c r="AK28" s="663"/>
      <c r="AL28" s="664">
        <v>0.2</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303</v>
      </c>
      <c r="CE28" s="657"/>
      <c r="CF28" s="657"/>
      <c r="CG28" s="657"/>
      <c r="CH28" s="657"/>
      <c r="CI28" s="657"/>
      <c r="CJ28" s="657"/>
      <c r="CK28" s="657"/>
      <c r="CL28" s="657"/>
      <c r="CM28" s="657"/>
      <c r="CN28" s="657"/>
      <c r="CO28" s="657"/>
      <c r="CP28" s="657"/>
      <c r="CQ28" s="658"/>
      <c r="CR28" s="659">
        <v>3037352</v>
      </c>
      <c r="CS28" s="660"/>
      <c r="CT28" s="660"/>
      <c r="CU28" s="660"/>
      <c r="CV28" s="660"/>
      <c r="CW28" s="660"/>
      <c r="CX28" s="660"/>
      <c r="CY28" s="661"/>
      <c r="CZ28" s="664">
        <v>12.1</v>
      </c>
      <c r="DA28" s="689"/>
      <c r="DB28" s="689"/>
      <c r="DC28" s="693"/>
      <c r="DD28" s="668">
        <v>2980997</v>
      </c>
      <c r="DE28" s="660"/>
      <c r="DF28" s="660"/>
      <c r="DG28" s="660"/>
      <c r="DH28" s="660"/>
      <c r="DI28" s="660"/>
      <c r="DJ28" s="660"/>
      <c r="DK28" s="661"/>
      <c r="DL28" s="668">
        <v>2980997</v>
      </c>
      <c r="DM28" s="660"/>
      <c r="DN28" s="660"/>
      <c r="DO28" s="660"/>
      <c r="DP28" s="660"/>
      <c r="DQ28" s="660"/>
      <c r="DR28" s="660"/>
      <c r="DS28" s="660"/>
      <c r="DT28" s="660"/>
      <c r="DU28" s="660"/>
      <c r="DV28" s="661"/>
      <c r="DW28" s="664">
        <v>22</v>
      </c>
      <c r="DX28" s="689"/>
      <c r="DY28" s="689"/>
      <c r="DZ28" s="689"/>
      <c r="EA28" s="689"/>
      <c r="EB28" s="689"/>
      <c r="EC28" s="690"/>
    </row>
    <row r="29" spans="2:133" ht="11.25" customHeight="1" x14ac:dyDescent="0.15">
      <c r="B29" s="656" t="s">
        <v>304</v>
      </c>
      <c r="C29" s="657"/>
      <c r="D29" s="657"/>
      <c r="E29" s="657"/>
      <c r="F29" s="657"/>
      <c r="G29" s="657"/>
      <c r="H29" s="657"/>
      <c r="I29" s="657"/>
      <c r="J29" s="657"/>
      <c r="K29" s="657"/>
      <c r="L29" s="657"/>
      <c r="M29" s="657"/>
      <c r="N29" s="657"/>
      <c r="O29" s="657"/>
      <c r="P29" s="657"/>
      <c r="Q29" s="658"/>
      <c r="R29" s="659">
        <v>115056</v>
      </c>
      <c r="S29" s="660"/>
      <c r="T29" s="660"/>
      <c r="U29" s="660"/>
      <c r="V29" s="660"/>
      <c r="W29" s="660"/>
      <c r="X29" s="660"/>
      <c r="Y29" s="661"/>
      <c r="Z29" s="662">
        <v>0.4</v>
      </c>
      <c r="AA29" s="662"/>
      <c r="AB29" s="662"/>
      <c r="AC29" s="662"/>
      <c r="AD29" s="663">
        <v>3068</v>
      </c>
      <c r="AE29" s="663"/>
      <c r="AF29" s="663"/>
      <c r="AG29" s="663"/>
      <c r="AH29" s="663"/>
      <c r="AI29" s="663"/>
      <c r="AJ29" s="663"/>
      <c r="AK29" s="663"/>
      <c r="AL29" s="664">
        <v>0</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305</v>
      </c>
      <c r="CE29" s="696"/>
      <c r="CF29" s="656" t="s">
        <v>72</v>
      </c>
      <c r="CG29" s="657"/>
      <c r="CH29" s="657"/>
      <c r="CI29" s="657"/>
      <c r="CJ29" s="657"/>
      <c r="CK29" s="657"/>
      <c r="CL29" s="657"/>
      <c r="CM29" s="657"/>
      <c r="CN29" s="657"/>
      <c r="CO29" s="657"/>
      <c r="CP29" s="657"/>
      <c r="CQ29" s="658"/>
      <c r="CR29" s="659">
        <v>3037234</v>
      </c>
      <c r="CS29" s="691"/>
      <c r="CT29" s="691"/>
      <c r="CU29" s="691"/>
      <c r="CV29" s="691"/>
      <c r="CW29" s="691"/>
      <c r="CX29" s="691"/>
      <c r="CY29" s="692"/>
      <c r="CZ29" s="664">
        <v>12.1</v>
      </c>
      <c r="DA29" s="689"/>
      <c r="DB29" s="689"/>
      <c r="DC29" s="693"/>
      <c r="DD29" s="668">
        <v>2980879</v>
      </c>
      <c r="DE29" s="691"/>
      <c r="DF29" s="691"/>
      <c r="DG29" s="691"/>
      <c r="DH29" s="691"/>
      <c r="DI29" s="691"/>
      <c r="DJ29" s="691"/>
      <c r="DK29" s="692"/>
      <c r="DL29" s="668">
        <v>2980879</v>
      </c>
      <c r="DM29" s="691"/>
      <c r="DN29" s="691"/>
      <c r="DO29" s="691"/>
      <c r="DP29" s="691"/>
      <c r="DQ29" s="691"/>
      <c r="DR29" s="691"/>
      <c r="DS29" s="691"/>
      <c r="DT29" s="691"/>
      <c r="DU29" s="691"/>
      <c r="DV29" s="692"/>
      <c r="DW29" s="664">
        <v>22</v>
      </c>
      <c r="DX29" s="689"/>
      <c r="DY29" s="689"/>
      <c r="DZ29" s="689"/>
      <c r="EA29" s="689"/>
      <c r="EB29" s="689"/>
      <c r="EC29" s="690"/>
    </row>
    <row r="30" spans="2:133" ht="11.25" customHeight="1" x14ac:dyDescent="0.15">
      <c r="B30" s="656" t="s">
        <v>306</v>
      </c>
      <c r="C30" s="657"/>
      <c r="D30" s="657"/>
      <c r="E30" s="657"/>
      <c r="F30" s="657"/>
      <c r="G30" s="657"/>
      <c r="H30" s="657"/>
      <c r="I30" s="657"/>
      <c r="J30" s="657"/>
      <c r="K30" s="657"/>
      <c r="L30" s="657"/>
      <c r="M30" s="657"/>
      <c r="N30" s="657"/>
      <c r="O30" s="657"/>
      <c r="P30" s="657"/>
      <c r="Q30" s="658"/>
      <c r="R30" s="659">
        <v>4389307</v>
      </c>
      <c r="S30" s="660"/>
      <c r="T30" s="660"/>
      <c r="U30" s="660"/>
      <c r="V30" s="660"/>
      <c r="W30" s="660"/>
      <c r="X30" s="660"/>
      <c r="Y30" s="661"/>
      <c r="Z30" s="662">
        <v>17</v>
      </c>
      <c r="AA30" s="662"/>
      <c r="AB30" s="662"/>
      <c r="AC30" s="662"/>
      <c r="AD30" s="663" t="s">
        <v>240</v>
      </c>
      <c r="AE30" s="663"/>
      <c r="AF30" s="663"/>
      <c r="AG30" s="663"/>
      <c r="AH30" s="663"/>
      <c r="AI30" s="663"/>
      <c r="AJ30" s="663"/>
      <c r="AK30" s="663"/>
      <c r="AL30" s="664" t="s">
        <v>138</v>
      </c>
      <c r="AM30" s="665"/>
      <c r="AN30" s="665"/>
      <c r="AO30" s="666"/>
      <c r="AP30" s="641" t="s">
        <v>223</v>
      </c>
      <c r="AQ30" s="642"/>
      <c r="AR30" s="642"/>
      <c r="AS30" s="642"/>
      <c r="AT30" s="642"/>
      <c r="AU30" s="642"/>
      <c r="AV30" s="642"/>
      <c r="AW30" s="642"/>
      <c r="AX30" s="642"/>
      <c r="AY30" s="642"/>
      <c r="AZ30" s="642"/>
      <c r="BA30" s="642"/>
      <c r="BB30" s="642"/>
      <c r="BC30" s="642"/>
      <c r="BD30" s="642"/>
      <c r="BE30" s="642"/>
      <c r="BF30" s="643"/>
      <c r="BG30" s="641" t="s">
        <v>307</v>
      </c>
      <c r="BH30" s="701"/>
      <c r="BI30" s="701"/>
      <c r="BJ30" s="701"/>
      <c r="BK30" s="701"/>
      <c r="BL30" s="701"/>
      <c r="BM30" s="701"/>
      <c r="BN30" s="701"/>
      <c r="BO30" s="701"/>
      <c r="BP30" s="701"/>
      <c r="BQ30" s="702"/>
      <c r="BR30" s="641" t="s">
        <v>308</v>
      </c>
      <c r="BS30" s="701"/>
      <c r="BT30" s="701"/>
      <c r="BU30" s="701"/>
      <c r="BV30" s="701"/>
      <c r="BW30" s="701"/>
      <c r="BX30" s="701"/>
      <c r="BY30" s="701"/>
      <c r="BZ30" s="701"/>
      <c r="CA30" s="701"/>
      <c r="CB30" s="702"/>
      <c r="CD30" s="697"/>
      <c r="CE30" s="698"/>
      <c r="CF30" s="656" t="s">
        <v>309</v>
      </c>
      <c r="CG30" s="657"/>
      <c r="CH30" s="657"/>
      <c r="CI30" s="657"/>
      <c r="CJ30" s="657"/>
      <c r="CK30" s="657"/>
      <c r="CL30" s="657"/>
      <c r="CM30" s="657"/>
      <c r="CN30" s="657"/>
      <c r="CO30" s="657"/>
      <c r="CP30" s="657"/>
      <c r="CQ30" s="658"/>
      <c r="CR30" s="659">
        <v>2918528</v>
      </c>
      <c r="CS30" s="660"/>
      <c r="CT30" s="660"/>
      <c r="CU30" s="660"/>
      <c r="CV30" s="660"/>
      <c r="CW30" s="660"/>
      <c r="CX30" s="660"/>
      <c r="CY30" s="661"/>
      <c r="CZ30" s="664">
        <v>11.6</v>
      </c>
      <c r="DA30" s="689"/>
      <c r="DB30" s="689"/>
      <c r="DC30" s="693"/>
      <c r="DD30" s="668">
        <v>2862770</v>
      </c>
      <c r="DE30" s="660"/>
      <c r="DF30" s="660"/>
      <c r="DG30" s="660"/>
      <c r="DH30" s="660"/>
      <c r="DI30" s="660"/>
      <c r="DJ30" s="660"/>
      <c r="DK30" s="661"/>
      <c r="DL30" s="668">
        <v>2862770</v>
      </c>
      <c r="DM30" s="660"/>
      <c r="DN30" s="660"/>
      <c r="DO30" s="660"/>
      <c r="DP30" s="660"/>
      <c r="DQ30" s="660"/>
      <c r="DR30" s="660"/>
      <c r="DS30" s="660"/>
      <c r="DT30" s="660"/>
      <c r="DU30" s="660"/>
      <c r="DV30" s="661"/>
      <c r="DW30" s="664">
        <v>21.1</v>
      </c>
      <c r="DX30" s="689"/>
      <c r="DY30" s="689"/>
      <c r="DZ30" s="689"/>
      <c r="EA30" s="689"/>
      <c r="EB30" s="689"/>
      <c r="EC30" s="690"/>
    </row>
    <row r="31" spans="2:133" ht="11.25" customHeight="1" x14ac:dyDescent="0.15">
      <c r="B31" s="672" t="s">
        <v>310</v>
      </c>
      <c r="C31" s="673"/>
      <c r="D31" s="673"/>
      <c r="E31" s="673"/>
      <c r="F31" s="673"/>
      <c r="G31" s="673"/>
      <c r="H31" s="673"/>
      <c r="I31" s="673"/>
      <c r="J31" s="673"/>
      <c r="K31" s="673"/>
      <c r="L31" s="673"/>
      <c r="M31" s="673"/>
      <c r="N31" s="673"/>
      <c r="O31" s="673"/>
      <c r="P31" s="673"/>
      <c r="Q31" s="674"/>
      <c r="R31" s="659" t="s">
        <v>240</v>
      </c>
      <c r="S31" s="660"/>
      <c r="T31" s="660"/>
      <c r="U31" s="660"/>
      <c r="V31" s="660"/>
      <c r="W31" s="660"/>
      <c r="X31" s="660"/>
      <c r="Y31" s="661"/>
      <c r="Z31" s="662" t="s">
        <v>240</v>
      </c>
      <c r="AA31" s="662"/>
      <c r="AB31" s="662"/>
      <c r="AC31" s="662"/>
      <c r="AD31" s="663" t="s">
        <v>240</v>
      </c>
      <c r="AE31" s="663"/>
      <c r="AF31" s="663"/>
      <c r="AG31" s="663"/>
      <c r="AH31" s="663"/>
      <c r="AI31" s="663"/>
      <c r="AJ31" s="663"/>
      <c r="AK31" s="663"/>
      <c r="AL31" s="664" t="s">
        <v>240</v>
      </c>
      <c r="AM31" s="665"/>
      <c r="AN31" s="665"/>
      <c r="AO31" s="666"/>
      <c r="AP31" s="705" t="s">
        <v>311</v>
      </c>
      <c r="AQ31" s="706"/>
      <c r="AR31" s="706"/>
      <c r="AS31" s="706"/>
      <c r="AT31" s="711" t="s">
        <v>312</v>
      </c>
      <c r="AU31" s="218"/>
      <c r="AV31" s="218"/>
      <c r="AW31" s="218"/>
      <c r="AX31" s="645" t="s">
        <v>189</v>
      </c>
      <c r="AY31" s="646"/>
      <c r="AZ31" s="646"/>
      <c r="BA31" s="646"/>
      <c r="BB31" s="646"/>
      <c r="BC31" s="646"/>
      <c r="BD31" s="646"/>
      <c r="BE31" s="646"/>
      <c r="BF31" s="647"/>
      <c r="BG31" s="715">
        <v>98.9</v>
      </c>
      <c r="BH31" s="703"/>
      <c r="BI31" s="703"/>
      <c r="BJ31" s="703"/>
      <c r="BK31" s="703"/>
      <c r="BL31" s="703"/>
      <c r="BM31" s="654">
        <v>96.9</v>
      </c>
      <c r="BN31" s="703"/>
      <c r="BO31" s="703"/>
      <c r="BP31" s="703"/>
      <c r="BQ31" s="704"/>
      <c r="BR31" s="715">
        <v>98.8</v>
      </c>
      <c r="BS31" s="703"/>
      <c r="BT31" s="703"/>
      <c r="BU31" s="703"/>
      <c r="BV31" s="703"/>
      <c r="BW31" s="703"/>
      <c r="BX31" s="654">
        <v>96.9</v>
      </c>
      <c r="BY31" s="703"/>
      <c r="BZ31" s="703"/>
      <c r="CA31" s="703"/>
      <c r="CB31" s="704"/>
      <c r="CD31" s="697"/>
      <c r="CE31" s="698"/>
      <c r="CF31" s="656" t="s">
        <v>313</v>
      </c>
      <c r="CG31" s="657"/>
      <c r="CH31" s="657"/>
      <c r="CI31" s="657"/>
      <c r="CJ31" s="657"/>
      <c r="CK31" s="657"/>
      <c r="CL31" s="657"/>
      <c r="CM31" s="657"/>
      <c r="CN31" s="657"/>
      <c r="CO31" s="657"/>
      <c r="CP31" s="657"/>
      <c r="CQ31" s="658"/>
      <c r="CR31" s="659">
        <v>118706</v>
      </c>
      <c r="CS31" s="691"/>
      <c r="CT31" s="691"/>
      <c r="CU31" s="691"/>
      <c r="CV31" s="691"/>
      <c r="CW31" s="691"/>
      <c r="CX31" s="691"/>
      <c r="CY31" s="692"/>
      <c r="CZ31" s="664">
        <v>0.5</v>
      </c>
      <c r="DA31" s="689"/>
      <c r="DB31" s="689"/>
      <c r="DC31" s="693"/>
      <c r="DD31" s="668">
        <v>118109</v>
      </c>
      <c r="DE31" s="691"/>
      <c r="DF31" s="691"/>
      <c r="DG31" s="691"/>
      <c r="DH31" s="691"/>
      <c r="DI31" s="691"/>
      <c r="DJ31" s="691"/>
      <c r="DK31" s="692"/>
      <c r="DL31" s="668">
        <v>118109</v>
      </c>
      <c r="DM31" s="691"/>
      <c r="DN31" s="691"/>
      <c r="DO31" s="691"/>
      <c r="DP31" s="691"/>
      <c r="DQ31" s="691"/>
      <c r="DR31" s="691"/>
      <c r="DS31" s="691"/>
      <c r="DT31" s="691"/>
      <c r="DU31" s="691"/>
      <c r="DV31" s="692"/>
      <c r="DW31" s="664">
        <v>0.9</v>
      </c>
      <c r="DX31" s="689"/>
      <c r="DY31" s="689"/>
      <c r="DZ31" s="689"/>
      <c r="EA31" s="689"/>
      <c r="EB31" s="689"/>
      <c r="EC31" s="690"/>
    </row>
    <row r="32" spans="2:133" ht="11.25" customHeight="1" x14ac:dyDescent="0.15">
      <c r="B32" s="656" t="s">
        <v>314</v>
      </c>
      <c r="C32" s="657"/>
      <c r="D32" s="657"/>
      <c r="E32" s="657"/>
      <c r="F32" s="657"/>
      <c r="G32" s="657"/>
      <c r="H32" s="657"/>
      <c r="I32" s="657"/>
      <c r="J32" s="657"/>
      <c r="K32" s="657"/>
      <c r="L32" s="657"/>
      <c r="M32" s="657"/>
      <c r="N32" s="657"/>
      <c r="O32" s="657"/>
      <c r="P32" s="657"/>
      <c r="Q32" s="658"/>
      <c r="R32" s="659">
        <v>2011793</v>
      </c>
      <c r="S32" s="660"/>
      <c r="T32" s="660"/>
      <c r="U32" s="660"/>
      <c r="V32" s="660"/>
      <c r="W32" s="660"/>
      <c r="X32" s="660"/>
      <c r="Y32" s="661"/>
      <c r="Z32" s="662">
        <v>7.8</v>
      </c>
      <c r="AA32" s="662"/>
      <c r="AB32" s="662"/>
      <c r="AC32" s="662"/>
      <c r="AD32" s="663" t="s">
        <v>138</v>
      </c>
      <c r="AE32" s="663"/>
      <c r="AF32" s="663"/>
      <c r="AG32" s="663"/>
      <c r="AH32" s="663"/>
      <c r="AI32" s="663"/>
      <c r="AJ32" s="663"/>
      <c r="AK32" s="663"/>
      <c r="AL32" s="664" t="s">
        <v>240</v>
      </c>
      <c r="AM32" s="665"/>
      <c r="AN32" s="665"/>
      <c r="AO32" s="666"/>
      <c r="AP32" s="707"/>
      <c r="AQ32" s="708"/>
      <c r="AR32" s="708"/>
      <c r="AS32" s="708"/>
      <c r="AT32" s="712"/>
      <c r="AU32" s="214" t="s">
        <v>315</v>
      </c>
      <c r="AX32" s="656" t="s">
        <v>316</v>
      </c>
      <c r="AY32" s="657"/>
      <c r="AZ32" s="657"/>
      <c r="BA32" s="657"/>
      <c r="BB32" s="657"/>
      <c r="BC32" s="657"/>
      <c r="BD32" s="657"/>
      <c r="BE32" s="657"/>
      <c r="BF32" s="658"/>
      <c r="BG32" s="716">
        <v>99.3</v>
      </c>
      <c r="BH32" s="691"/>
      <c r="BI32" s="691"/>
      <c r="BJ32" s="691"/>
      <c r="BK32" s="691"/>
      <c r="BL32" s="691"/>
      <c r="BM32" s="665">
        <v>98.1</v>
      </c>
      <c r="BN32" s="691"/>
      <c r="BO32" s="691"/>
      <c r="BP32" s="691"/>
      <c r="BQ32" s="714"/>
      <c r="BR32" s="716">
        <v>99.4</v>
      </c>
      <c r="BS32" s="691"/>
      <c r="BT32" s="691"/>
      <c r="BU32" s="691"/>
      <c r="BV32" s="691"/>
      <c r="BW32" s="691"/>
      <c r="BX32" s="665">
        <v>98.2</v>
      </c>
      <c r="BY32" s="691"/>
      <c r="BZ32" s="691"/>
      <c r="CA32" s="691"/>
      <c r="CB32" s="714"/>
      <c r="CD32" s="699"/>
      <c r="CE32" s="700"/>
      <c r="CF32" s="656" t="s">
        <v>317</v>
      </c>
      <c r="CG32" s="657"/>
      <c r="CH32" s="657"/>
      <c r="CI32" s="657"/>
      <c r="CJ32" s="657"/>
      <c r="CK32" s="657"/>
      <c r="CL32" s="657"/>
      <c r="CM32" s="657"/>
      <c r="CN32" s="657"/>
      <c r="CO32" s="657"/>
      <c r="CP32" s="657"/>
      <c r="CQ32" s="658"/>
      <c r="CR32" s="659">
        <v>118</v>
      </c>
      <c r="CS32" s="660"/>
      <c r="CT32" s="660"/>
      <c r="CU32" s="660"/>
      <c r="CV32" s="660"/>
      <c r="CW32" s="660"/>
      <c r="CX32" s="660"/>
      <c r="CY32" s="661"/>
      <c r="CZ32" s="664">
        <v>0</v>
      </c>
      <c r="DA32" s="689"/>
      <c r="DB32" s="689"/>
      <c r="DC32" s="693"/>
      <c r="DD32" s="668">
        <v>118</v>
      </c>
      <c r="DE32" s="660"/>
      <c r="DF32" s="660"/>
      <c r="DG32" s="660"/>
      <c r="DH32" s="660"/>
      <c r="DI32" s="660"/>
      <c r="DJ32" s="660"/>
      <c r="DK32" s="661"/>
      <c r="DL32" s="668">
        <v>118</v>
      </c>
      <c r="DM32" s="660"/>
      <c r="DN32" s="660"/>
      <c r="DO32" s="660"/>
      <c r="DP32" s="660"/>
      <c r="DQ32" s="660"/>
      <c r="DR32" s="660"/>
      <c r="DS32" s="660"/>
      <c r="DT32" s="660"/>
      <c r="DU32" s="660"/>
      <c r="DV32" s="661"/>
      <c r="DW32" s="664">
        <v>0</v>
      </c>
      <c r="DX32" s="689"/>
      <c r="DY32" s="689"/>
      <c r="DZ32" s="689"/>
      <c r="EA32" s="689"/>
      <c r="EB32" s="689"/>
      <c r="EC32" s="690"/>
    </row>
    <row r="33" spans="2:133" ht="11.25" customHeight="1" x14ac:dyDescent="0.15">
      <c r="B33" s="656" t="s">
        <v>318</v>
      </c>
      <c r="C33" s="657"/>
      <c r="D33" s="657"/>
      <c r="E33" s="657"/>
      <c r="F33" s="657"/>
      <c r="G33" s="657"/>
      <c r="H33" s="657"/>
      <c r="I33" s="657"/>
      <c r="J33" s="657"/>
      <c r="K33" s="657"/>
      <c r="L33" s="657"/>
      <c r="M33" s="657"/>
      <c r="N33" s="657"/>
      <c r="O33" s="657"/>
      <c r="P33" s="657"/>
      <c r="Q33" s="658"/>
      <c r="R33" s="659">
        <v>114943</v>
      </c>
      <c r="S33" s="660"/>
      <c r="T33" s="660"/>
      <c r="U33" s="660"/>
      <c r="V33" s="660"/>
      <c r="W33" s="660"/>
      <c r="X33" s="660"/>
      <c r="Y33" s="661"/>
      <c r="Z33" s="662">
        <v>0.4</v>
      </c>
      <c r="AA33" s="662"/>
      <c r="AB33" s="662"/>
      <c r="AC33" s="662"/>
      <c r="AD33" s="663">
        <v>20492</v>
      </c>
      <c r="AE33" s="663"/>
      <c r="AF33" s="663"/>
      <c r="AG33" s="663"/>
      <c r="AH33" s="663"/>
      <c r="AI33" s="663"/>
      <c r="AJ33" s="663"/>
      <c r="AK33" s="663"/>
      <c r="AL33" s="664">
        <v>0.2</v>
      </c>
      <c r="AM33" s="665"/>
      <c r="AN33" s="665"/>
      <c r="AO33" s="666"/>
      <c r="AP33" s="709"/>
      <c r="AQ33" s="710"/>
      <c r="AR33" s="710"/>
      <c r="AS33" s="710"/>
      <c r="AT33" s="713"/>
      <c r="AU33" s="219"/>
      <c r="AV33" s="219"/>
      <c r="AW33" s="219"/>
      <c r="AX33" s="680" t="s">
        <v>319</v>
      </c>
      <c r="AY33" s="681"/>
      <c r="AZ33" s="681"/>
      <c r="BA33" s="681"/>
      <c r="BB33" s="681"/>
      <c r="BC33" s="681"/>
      <c r="BD33" s="681"/>
      <c r="BE33" s="681"/>
      <c r="BF33" s="682"/>
      <c r="BG33" s="717">
        <v>98.3</v>
      </c>
      <c r="BH33" s="718"/>
      <c r="BI33" s="718"/>
      <c r="BJ33" s="718"/>
      <c r="BK33" s="718"/>
      <c r="BL33" s="718"/>
      <c r="BM33" s="719">
        <v>95.4</v>
      </c>
      <c r="BN33" s="718"/>
      <c r="BO33" s="718"/>
      <c r="BP33" s="718"/>
      <c r="BQ33" s="720"/>
      <c r="BR33" s="717">
        <v>98.2</v>
      </c>
      <c r="BS33" s="718"/>
      <c r="BT33" s="718"/>
      <c r="BU33" s="718"/>
      <c r="BV33" s="718"/>
      <c r="BW33" s="718"/>
      <c r="BX33" s="719">
        <v>95.4</v>
      </c>
      <c r="BY33" s="718"/>
      <c r="BZ33" s="718"/>
      <c r="CA33" s="718"/>
      <c r="CB33" s="720"/>
      <c r="CD33" s="656" t="s">
        <v>320</v>
      </c>
      <c r="CE33" s="657"/>
      <c r="CF33" s="657"/>
      <c r="CG33" s="657"/>
      <c r="CH33" s="657"/>
      <c r="CI33" s="657"/>
      <c r="CJ33" s="657"/>
      <c r="CK33" s="657"/>
      <c r="CL33" s="657"/>
      <c r="CM33" s="657"/>
      <c r="CN33" s="657"/>
      <c r="CO33" s="657"/>
      <c r="CP33" s="657"/>
      <c r="CQ33" s="658"/>
      <c r="CR33" s="659">
        <v>10018839</v>
      </c>
      <c r="CS33" s="691"/>
      <c r="CT33" s="691"/>
      <c r="CU33" s="691"/>
      <c r="CV33" s="691"/>
      <c r="CW33" s="691"/>
      <c r="CX33" s="691"/>
      <c r="CY33" s="692"/>
      <c r="CZ33" s="664">
        <v>39.9</v>
      </c>
      <c r="DA33" s="689"/>
      <c r="DB33" s="689"/>
      <c r="DC33" s="693"/>
      <c r="DD33" s="668">
        <v>7664135</v>
      </c>
      <c r="DE33" s="691"/>
      <c r="DF33" s="691"/>
      <c r="DG33" s="691"/>
      <c r="DH33" s="691"/>
      <c r="DI33" s="691"/>
      <c r="DJ33" s="691"/>
      <c r="DK33" s="692"/>
      <c r="DL33" s="668">
        <v>4991228</v>
      </c>
      <c r="DM33" s="691"/>
      <c r="DN33" s="691"/>
      <c r="DO33" s="691"/>
      <c r="DP33" s="691"/>
      <c r="DQ33" s="691"/>
      <c r="DR33" s="691"/>
      <c r="DS33" s="691"/>
      <c r="DT33" s="691"/>
      <c r="DU33" s="691"/>
      <c r="DV33" s="692"/>
      <c r="DW33" s="664">
        <v>36.799999999999997</v>
      </c>
      <c r="DX33" s="689"/>
      <c r="DY33" s="689"/>
      <c r="DZ33" s="689"/>
      <c r="EA33" s="689"/>
      <c r="EB33" s="689"/>
      <c r="EC33" s="690"/>
    </row>
    <row r="34" spans="2:133" ht="11.25" customHeight="1" x14ac:dyDescent="0.15">
      <c r="B34" s="656" t="s">
        <v>321</v>
      </c>
      <c r="C34" s="657"/>
      <c r="D34" s="657"/>
      <c r="E34" s="657"/>
      <c r="F34" s="657"/>
      <c r="G34" s="657"/>
      <c r="H34" s="657"/>
      <c r="I34" s="657"/>
      <c r="J34" s="657"/>
      <c r="K34" s="657"/>
      <c r="L34" s="657"/>
      <c r="M34" s="657"/>
      <c r="N34" s="657"/>
      <c r="O34" s="657"/>
      <c r="P34" s="657"/>
      <c r="Q34" s="658"/>
      <c r="R34" s="659">
        <v>183234</v>
      </c>
      <c r="S34" s="660"/>
      <c r="T34" s="660"/>
      <c r="U34" s="660"/>
      <c r="V34" s="660"/>
      <c r="W34" s="660"/>
      <c r="X34" s="660"/>
      <c r="Y34" s="661"/>
      <c r="Z34" s="662">
        <v>0.7</v>
      </c>
      <c r="AA34" s="662"/>
      <c r="AB34" s="662"/>
      <c r="AC34" s="662"/>
      <c r="AD34" s="663" t="s">
        <v>240</v>
      </c>
      <c r="AE34" s="663"/>
      <c r="AF34" s="663"/>
      <c r="AG34" s="663"/>
      <c r="AH34" s="663"/>
      <c r="AI34" s="663"/>
      <c r="AJ34" s="663"/>
      <c r="AK34" s="663"/>
      <c r="AL34" s="664" t="s">
        <v>138</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322</v>
      </c>
      <c r="CE34" s="657"/>
      <c r="CF34" s="657"/>
      <c r="CG34" s="657"/>
      <c r="CH34" s="657"/>
      <c r="CI34" s="657"/>
      <c r="CJ34" s="657"/>
      <c r="CK34" s="657"/>
      <c r="CL34" s="657"/>
      <c r="CM34" s="657"/>
      <c r="CN34" s="657"/>
      <c r="CO34" s="657"/>
      <c r="CP34" s="657"/>
      <c r="CQ34" s="658"/>
      <c r="CR34" s="659">
        <v>3303708</v>
      </c>
      <c r="CS34" s="660"/>
      <c r="CT34" s="660"/>
      <c r="CU34" s="660"/>
      <c r="CV34" s="660"/>
      <c r="CW34" s="660"/>
      <c r="CX34" s="660"/>
      <c r="CY34" s="661"/>
      <c r="CZ34" s="664">
        <v>13.1</v>
      </c>
      <c r="DA34" s="689"/>
      <c r="DB34" s="689"/>
      <c r="DC34" s="693"/>
      <c r="DD34" s="668">
        <v>2293846</v>
      </c>
      <c r="DE34" s="660"/>
      <c r="DF34" s="660"/>
      <c r="DG34" s="660"/>
      <c r="DH34" s="660"/>
      <c r="DI34" s="660"/>
      <c r="DJ34" s="660"/>
      <c r="DK34" s="661"/>
      <c r="DL34" s="668">
        <v>1900837</v>
      </c>
      <c r="DM34" s="660"/>
      <c r="DN34" s="660"/>
      <c r="DO34" s="660"/>
      <c r="DP34" s="660"/>
      <c r="DQ34" s="660"/>
      <c r="DR34" s="660"/>
      <c r="DS34" s="660"/>
      <c r="DT34" s="660"/>
      <c r="DU34" s="660"/>
      <c r="DV34" s="661"/>
      <c r="DW34" s="664">
        <v>14</v>
      </c>
      <c r="DX34" s="689"/>
      <c r="DY34" s="689"/>
      <c r="DZ34" s="689"/>
      <c r="EA34" s="689"/>
      <c r="EB34" s="689"/>
      <c r="EC34" s="690"/>
    </row>
    <row r="35" spans="2:133" ht="11.25" customHeight="1" x14ac:dyDescent="0.15">
      <c r="B35" s="656" t="s">
        <v>323</v>
      </c>
      <c r="C35" s="657"/>
      <c r="D35" s="657"/>
      <c r="E35" s="657"/>
      <c r="F35" s="657"/>
      <c r="G35" s="657"/>
      <c r="H35" s="657"/>
      <c r="I35" s="657"/>
      <c r="J35" s="657"/>
      <c r="K35" s="657"/>
      <c r="L35" s="657"/>
      <c r="M35" s="657"/>
      <c r="N35" s="657"/>
      <c r="O35" s="657"/>
      <c r="P35" s="657"/>
      <c r="Q35" s="658"/>
      <c r="R35" s="659">
        <v>568007</v>
      </c>
      <c r="S35" s="660"/>
      <c r="T35" s="660"/>
      <c r="U35" s="660"/>
      <c r="V35" s="660"/>
      <c r="W35" s="660"/>
      <c r="X35" s="660"/>
      <c r="Y35" s="661"/>
      <c r="Z35" s="662">
        <v>2.2000000000000002</v>
      </c>
      <c r="AA35" s="662"/>
      <c r="AB35" s="662"/>
      <c r="AC35" s="662"/>
      <c r="AD35" s="663" t="s">
        <v>181</v>
      </c>
      <c r="AE35" s="663"/>
      <c r="AF35" s="663"/>
      <c r="AG35" s="663"/>
      <c r="AH35" s="663"/>
      <c r="AI35" s="663"/>
      <c r="AJ35" s="663"/>
      <c r="AK35" s="663"/>
      <c r="AL35" s="664" t="s">
        <v>138</v>
      </c>
      <c r="AM35" s="665"/>
      <c r="AN35" s="665"/>
      <c r="AO35" s="666"/>
      <c r="AP35" s="222"/>
      <c r="AQ35" s="641" t="s">
        <v>324</v>
      </c>
      <c r="AR35" s="642"/>
      <c r="AS35" s="642"/>
      <c r="AT35" s="642"/>
      <c r="AU35" s="642"/>
      <c r="AV35" s="642"/>
      <c r="AW35" s="642"/>
      <c r="AX35" s="642"/>
      <c r="AY35" s="642"/>
      <c r="AZ35" s="642"/>
      <c r="BA35" s="642"/>
      <c r="BB35" s="642"/>
      <c r="BC35" s="642"/>
      <c r="BD35" s="642"/>
      <c r="BE35" s="642"/>
      <c r="BF35" s="643"/>
      <c r="BG35" s="641" t="s">
        <v>325</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326</v>
      </c>
      <c r="CE35" s="657"/>
      <c r="CF35" s="657"/>
      <c r="CG35" s="657"/>
      <c r="CH35" s="657"/>
      <c r="CI35" s="657"/>
      <c r="CJ35" s="657"/>
      <c r="CK35" s="657"/>
      <c r="CL35" s="657"/>
      <c r="CM35" s="657"/>
      <c r="CN35" s="657"/>
      <c r="CO35" s="657"/>
      <c r="CP35" s="657"/>
      <c r="CQ35" s="658"/>
      <c r="CR35" s="659">
        <v>106187</v>
      </c>
      <c r="CS35" s="691"/>
      <c r="CT35" s="691"/>
      <c r="CU35" s="691"/>
      <c r="CV35" s="691"/>
      <c r="CW35" s="691"/>
      <c r="CX35" s="691"/>
      <c r="CY35" s="692"/>
      <c r="CZ35" s="664">
        <v>0.4</v>
      </c>
      <c r="DA35" s="689"/>
      <c r="DB35" s="689"/>
      <c r="DC35" s="693"/>
      <c r="DD35" s="668">
        <v>100735</v>
      </c>
      <c r="DE35" s="691"/>
      <c r="DF35" s="691"/>
      <c r="DG35" s="691"/>
      <c r="DH35" s="691"/>
      <c r="DI35" s="691"/>
      <c r="DJ35" s="691"/>
      <c r="DK35" s="692"/>
      <c r="DL35" s="668">
        <v>100356</v>
      </c>
      <c r="DM35" s="691"/>
      <c r="DN35" s="691"/>
      <c r="DO35" s="691"/>
      <c r="DP35" s="691"/>
      <c r="DQ35" s="691"/>
      <c r="DR35" s="691"/>
      <c r="DS35" s="691"/>
      <c r="DT35" s="691"/>
      <c r="DU35" s="691"/>
      <c r="DV35" s="692"/>
      <c r="DW35" s="664">
        <v>0.7</v>
      </c>
      <c r="DX35" s="689"/>
      <c r="DY35" s="689"/>
      <c r="DZ35" s="689"/>
      <c r="EA35" s="689"/>
      <c r="EB35" s="689"/>
      <c r="EC35" s="690"/>
    </row>
    <row r="36" spans="2:133" ht="11.25" customHeight="1" x14ac:dyDescent="0.15">
      <c r="B36" s="656" t="s">
        <v>327</v>
      </c>
      <c r="C36" s="657"/>
      <c r="D36" s="657"/>
      <c r="E36" s="657"/>
      <c r="F36" s="657"/>
      <c r="G36" s="657"/>
      <c r="H36" s="657"/>
      <c r="I36" s="657"/>
      <c r="J36" s="657"/>
      <c r="K36" s="657"/>
      <c r="L36" s="657"/>
      <c r="M36" s="657"/>
      <c r="N36" s="657"/>
      <c r="O36" s="657"/>
      <c r="P36" s="657"/>
      <c r="Q36" s="658"/>
      <c r="R36" s="659">
        <v>984880</v>
      </c>
      <c r="S36" s="660"/>
      <c r="T36" s="660"/>
      <c r="U36" s="660"/>
      <c r="V36" s="660"/>
      <c r="W36" s="660"/>
      <c r="X36" s="660"/>
      <c r="Y36" s="661"/>
      <c r="Z36" s="662">
        <v>3.8</v>
      </c>
      <c r="AA36" s="662"/>
      <c r="AB36" s="662"/>
      <c r="AC36" s="662"/>
      <c r="AD36" s="663" t="s">
        <v>181</v>
      </c>
      <c r="AE36" s="663"/>
      <c r="AF36" s="663"/>
      <c r="AG36" s="663"/>
      <c r="AH36" s="663"/>
      <c r="AI36" s="663"/>
      <c r="AJ36" s="663"/>
      <c r="AK36" s="663"/>
      <c r="AL36" s="664" t="s">
        <v>240</v>
      </c>
      <c r="AM36" s="665"/>
      <c r="AN36" s="665"/>
      <c r="AO36" s="666"/>
      <c r="AP36" s="222"/>
      <c r="AQ36" s="725" t="s">
        <v>328</v>
      </c>
      <c r="AR36" s="726"/>
      <c r="AS36" s="726"/>
      <c r="AT36" s="726"/>
      <c r="AU36" s="726"/>
      <c r="AV36" s="726"/>
      <c r="AW36" s="726"/>
      <c r="AX36" s="726"/>
      <c r="AY36" s="727"/>
      <c r="AZ36" s="648">
        <v>3959806</v>
      </c>
      <c r="BA36" s="649"/>
      <c r="BB36" s="649"/>
      <c r="BC36" s="649"/>
      <c r="BD36" s="649"/>
      <c r="BE36" s="649"/>
      <c r="BF36" s="721"/>
      <c r="BG36" s="645" t="s">
        <v>329</v>
      </c>
      <c r="BH36" s="646"/>
      <c r="BI36" s="646"/>
      <c r="BJ36" s="646"/>
      <c r="BK36" s="646"/>
      <c r="BL36" s="646"/>
      <c r="BM36" s="646"/>
      <c r="BN36" s="646"/>
      <c r="BO36" s="646"/>
      <c r="BP36" s="646"/>
      <c r="BQ36" s="646"/>
      <c r="BR36" s="646"/>
      <c r="BS36" s="646"/>
      <c r="BT36" s="646"/>
      <c r="BU36" s="647"/>
      <c r="BV36" s="648">
        <v>70241</v>
      </c>
      <c r="BW36" s="649"/>
      <c r="BX36" s="649"/>
      <c r="BY36" s="649"/>
      <c r="BZ36" s="649"/>
      <c r="CA36" s="649"/>
      <c r="CB36" s="721"/>
      <c r="CD36" s="656" t="s">
        <v>330</v>
      </c>
      <c r="CE36" s="657"/>
      <c r="CF36" s="657"/>
      <c r="CG36" s="657"/>
      <c r="CH36" s="657"/>
      <c r="CI36" s="657"/>
      <c r="CJ36" s="657"/>
      <c r="CK36" s="657"/>
      <c r="CL36" s="657"/>
      <c r="CM36" s="657"/>
      <c r="CN36" s="657"/>
      <c r="CO36" s="657"/>
      <c r="CP36" s="657"/>
      <c r="CQ36" s="658"/>
      <c r="CR36" s="659">
        <v>2983679</v>
      </c>
      <c r="CS36" s="660"/>
      <c r="CT36" s="660"/>
      <c r="CU36" s="660"/>
      <c r="CV36" s="660"/>
      <c r="CW36" s="660"/>
      <c r="CX36" s="660"/>
      <c r="CY36" s="661"/>
      <c r="CZ36" s="664">
        <v>11.9</v>
      </c>
      <c r="DA36" s="689"/>
      <c r="DB36" s="689"/>
      <c r="DC36" s="693"/>
      <c r="DD36" s="668">
        <v>2169728</v>
      </c>
      <c r="DE36" s="660"/>
      <c r="DF36" s="660"/>
      <c r="DG36" s="660"/>
      <c r="DH36" s="660"/>
      <c r="DI36" s="660"/>
      <c r="DJ36" s="660"/>
      <c r="DK36" s="661"/>
      <c r="DL36" s="668">
        <v>1356579</v>
      </c>
      <c r="DM36" s="660"/>
      <c r="DN36" s="660"/>
      <c r="DO36" s="660"/>
      <c r="DP36" s="660"/>
      <c r="DQ36" s="660"/>
      <c r="DR36" s="660"/>
      <c r="DS36" s="660"/>
      <c r="DT36" s="660"/>
      <c r="DU36" s="660"/>
      <c r="DV36" s="661"/>
      <c r="DW36" s="664">
        <v>10</v>
      </c>
      <c r="DX36" s="689"/>
      <c r="DY36" s="689"/>
      <c r="DZ36" s="689"/>
      <c r="EA36" s="689"/>
      <c r="EB36" s="689"/>
      <c r="EC36" s="690"/>
    </row>
    <row r="37" spans="2:133" ht="11.25" customHeight="1" x14ac:dyDescent="0.15">
      <c r="B37" s="656" t="s">
        <v>331</v>
      </c>
      <c r="C37" s="657"/>
      <c r="D37" s="657"/>
      <c r="E37" s="657"/>
      <c r="F37" s="657"/>
      <c r="G37" s="657"/>
      <c r="H37" s="657"/>
      <c r="I37" s="657"/>
      <c r="J37" s="657"/>
      <c r="K37" s="657"/>
      <c r="L37" s="657"/>
      <c r="M37" s="657"/>
      <c r="N37" s="657"/>
      <c r="O37" s="657"/>
      <c r="P37" s="657"/>
      <c r="Q37" s="658"/>
      <c r="R37" s="659">
        <v>316164</v>
      </c>
      <c r="S37" s="660"/>
      <c r="T37" s="660"/>
      <c r="U37" s="660"/>
      <c r="V37" s="660"/>
      <c r="W37" s="660"/>
      <c r="X37" s="660"/>
      <c r="Y37" s="661"/>
      <c r="Z37" s="662">
        <v>1.2</v>
      </c>
      <c r="AA37" s="662"/>
      <c r="AB37" s="662"/>
      <c r="AC37" s="662"/>
      <c r="AD37" s="663" t="s">
        <v>240</v>
      </c>
      <c r="AE37" s="663"/>
      <c r="AF37" s="663"/>
      <c r="AG37" s="663"/>
      <c r="AH37" s="663"/>
      <c r="AI37" s="663"/>
      <c r="AJ37" s="663"/>
      <c r="AK37" s="663"/>
      <c r="AL37" s="664" t="s">
        <v>240</v>
      </c>
      <c r="AM37" s="665"/>
      <c r="AN37" s="665"/>
      <c r="AO37" s="666"/>
      <c r="AQ37" s="722" t="s">
        <v>332</v>
      </c>
      <c r="AR37" s="723"/>
      <c r="AS37" s="723"/>
      <c r="AT37" s="723"/>
      <c r="AU37" s="723"/>
      <c r="AV37" s="723"/>
      <c r="AW37" s="723"/>
      <c r="AX37" s="723"/>
      <c r="AY37" s="724"/>
      <c r="AZ37" s="659">
        <v>969112</v>
      </c>
      <c r="BA37" s="660"/>
      <c r="BB37" s="660"/>
      <c r="BC37" s="660"/>
      <c r="BD37" s="691"/>
      <c r="BE37" s="691"/>
      <c r="BF37" s="714"/>
      <c r="BG37" s="656" t="s">
        <v>333</v>
      </c>
      <c r="BH37" s="657"/>
      <c r="BI37" s="657"/>
      <c r="BJ37" s="657"/>
      <c r="BK37" s="657"/>
      <c r="BL37" s="657"/>
      <c r="BM37" s="657"/>
      <c r="BN37" s="657"/>
      <c r="BO37" s="657"/>
      <c r="BP37" s="657"/>
      <c r="BQ37" s="657"/>
      <c r="BR37" s="657"/>
      <c r="BS37" s="657"/>
      <c r="BT37" s="657"/>
      <c r="BU37" s="658"/>
      <c r="BV37" s="659">
        <v>6540</v>
      </c>
      <c r="BW37" s="660"/>
      <c r="BX37" s="660"/>
      <c r="BY37" s="660"/>
      <c r="BZ37" s="660"/>
      <c r="CA37" s="660"/>
      <c r="CB37" s="669"/>
      <c r="CD37" s="656" t="s">
        <v>334</v>
      </c>
      <c r="CE37" s="657"/>
      <c r="CF37" s="657"/>
      <c r="CG37" s="657"/>
      <c r="CH37" s="657"/>
      <c r="CI37" s="657"/>
      <c r="CJ37" s="657"/>
      <c r="CK37" s="657"/>
      <c r="CL37" s="657"/>
      <c r="CM37" s="657"/>
      <c r="CN37" s="657"/>
      <c r="CO37" s="657"/>
      <c r="CP37" s="657"/>
      <c r="CQ37" s="658"/>
      <c r="CR37" s="659">
        <v>14340</v>
      </c>
      <c r="CS37" s="691"/>
      <c r="CT37" s="691"/>
      <c r="CU37" s="691"/>
      <c r="CV37" s="691"/>
      <c r="CW37" s="691"/>
      <c r="CX37" s="691"/>
      <c r="CY37" s="692"/>
      <c r="CZ37" s="664">
        <v>0.1</v>
      </c>
      <c r="DA37" s="689"/>
      <c r="DB37" s="689"/>
      <c r="DC37" s="693"/>
      <c r="DD37" s="668">
        <v>14340</v>
      </c>
      <c r="DE37" s="691"/>
      <c r="DF37" s="691"/>
      <c r="DG37" s="691"/>
      <c r="DH37" s="691"/>
      <c r="DI37" s="691"/>
      <c r="DJ37" s="691"/>
      <c r="DK37" s="692"/>
      <c r="DL37" s="668">
        <v>14340</v>
      </c>
      <c r="DM37" s="691"/>
      <c r="DN37" s="691"/>
      <c r="DO37" s="691"/>
      <c r="DP37" s="691"/>
      <c r="DQ37" s="691"/>
      <c r="DR37" s="691"/>
      <c r="DS37" s="691"/>
      <c r="DT37" s="691"/>
      <c r="DU37" s="691"/>
      <c r="DV37" s="692"/>
      <c r="DW37" s="664">
        <v>0.1</v>
      </c>
      <c r="DX37" s="689"/>
      <c r="DY37" s="689"/>
      <c r="DZ37" s="689"/>
      <c r="EA37" s="689"/>
      <c r="EB37" s="689"/>
      <c r="EC37" s="690"/>
    </row>
    <row r="38" spans="2:133" ht="11.25" customHeight="1" x14ac:dyDescent="0.15">
      <c r="B38" s="656" t="s">
        <v>335</v>
      </c>
      <c r="C38" s="657"/>
      <c r="D38" s="657"/>
      <c r="E38" s="657"/>
      <c r="F38" s="657"/>
      <c r="G38" s="657"/>
      <c r="H38" s="657"/>
      <c r="I38" s="657"/>
      <c r="J38" s="657"/>
      <c r="K38" s="657"/>
      <c r="L38" s="657"/>
      <c r="M38" s="657"/>
      <c r="N38" s="657"/>
      <c r="O38" s="657"/>
      <c r="P38" s="657"/>
      <c r="Q38" s="658"/>
      <c r="R38" s="659">
        <v>1991700</v>
      </c>
      <c r="S38" s="660"/>
      <c r="T38" s="660"/>
      <c r="U38" s="660"/>
      <c r="V38" s="660"/>
      <c r="W38" s="660"/>
      <c r="X38" s="660"/>
      <c r="Y38" s="661"/>
      <c r="Z38" s="662">
        <v>7.7</v>
      </c>
      <c r="AA38" s="662"/>
      <c r="AB38" s="662"/>
      <c r="AC38" s="662"/>
      <c r="AD38" s="663" t="s">
        <v>240</v>
      </c>
      <c r="AE38" s="663"/>
      <c r="AF38" s="663"/>
      <c r="AG38" s="663"/>
      <c r="AH38" s="663"/>
      <c r="AI38" s="663"/>
      <c r="AJ38" s="663"/>
      <c r="AK38" s="663"/>
      <c r="AL38" s="664" t="s">
        <v>240</v>
      </c>
      <c r="AM38" s="665"/>
      <c r="AN38" s="665"/>
      <c r="AO38" s="666"/>
      <c r="AQ38" s="722" t="s">
        <v>336</v>
      </c>
      <c r="AR38" s="723"/>
      <c r="AS38" s="723"/>
      <c r="AT38" s="723"/>
      <c r="AU38" s="723"/>
      <c r="AV38" s="723"/>
      <c r="AW38" s="723"/>
      <c r="AX38" s="723"/>
      <c r="AY38" s="724"/>
      <c r="AZ38" s="659">
        <v>612794</v>
      </c>
      <c r="BA38" s="660"/>
      <c r="BB38" s="660"/>
      <c r="BC38" s="660"/>
      <c r="BD38" s="691"/>
      <c r="BE38" s="691"/>
      <c r="BF38" s="714"/>
      <c r="BG38" s="656" t="s">
        <v>337</v>
      </c>
      <c r="BH38" s="657"/>
      <c r="BI38" s="657"/>
      <c r="BJ38" s="657"/>
      <c r="BK38" s="657"/>
      <c r="BL38" s="657"/>
      <c r="BM38" s="657"/>
      <c r="BN38" s="657"/>
      <c r="BO38" s="657"/>
      <c r="BP38" s="657"/>
      <c r="BQ38" s="657"/>
      <c r="BR38" s="657"/>
      <c r="BS38" s="657"/>
      <c r="BT38" s="657"/>
      <c r="BU38" s="658"/>
      <c r="BV38" s="659">
        <v>4505</v>
      </c>
      <c r="BW38" s="660"/>
      <c r="BX38" s="660"/>
      <c r="BY38" s="660"/>
      <c r="BZ38" s="660"/>
      <c r="CA38" s="660"/>
      <c r="CB38" s="669"/>
      <c r="CD38" s="656" t="s">
        <v>338</v>
      </c>
      <c r="CE38" s="657"/>
      <c r="CF38" s="657"/>
      <c r="CG38" s="657"/>
      <c r="CH38" s="657"/>
      <c r="CI38" s="657"/>
      <c r="CJ38" s="657"/>
      <c r="CK38" s="657"/>
      <c r="CL38" s="657"/>
      <c r="CM38" s="657"/>
      <c r="CN38" s="657"/>
      <c r="CO38" s="657"/>
      <c r="CP38" s="657"/>
      <c r="CQ38" s="658"/>
      <c r="CR38" s="659">
        <v>2188008</v>
      </c>
      <c r="CS38" s="660"/>
      <c r="CT38" s="660"/>
      <c r="CU38" s="660"/>
      <c r="CV38" s="660"/>
      <c r="CW38" s="660"/>
      <c r="CX38" s="660"/>
      <c r="CY38" s="661"/>
      <c r="CZ38" s="664">
        <v>8.6999999999999993</v>
      </c>
      <c r="DA38" s="689"/>
      <c r="DB38" s="689"/>
      <c r="DC38" s="693"/>
      <c r="DD38" s="668">
        <v>1833235</v>
      </c>
      <c r="DE38" s="660"/>
      <c r="DF38" s="660"/>
      <c r="DG38" s="660"/>
      <c r="DH38" s="660"/>
      <c r="DI38" s="660"/>
      <c r="DJ38" s="660"/>
      <c r="DK38" s="661"/>
      <c r="DL38" s="668">
        <v>1633456</v>
      </c>
      <c r="DM38" s="660"/>
      <c r="DN38" s="660"/>
      <c r="DO38" s="660"/>
      <c r="DP38" s="660"/>
      <c r="DQ38" s="660"/>
      <c r="DR38" s="660"/>
      <c r="DS38" s="660"/>
      <c r="DT38" s="660"/>
      <c r="DU38" s="660"/>
      <c r="DV38" s="661"/>
      <c r="DW38" s="664">
        <v>12</v>
      </c>
      <c r="DX38" s="689"/>
      <c r="DY38" s="689"/>
      <c r="DZ38" s="689"/>
      <c r="EA38" s="689"/>
      <c r="EB38" s="689"/>
      <c r="EC38" s="690"/>
    </row>
    <row r="39" spans="2:133" ht="11.25" customHeight="1" x14ac:dyDescent="0.15">
      <c r="B39" s="656" t="s">
        <v>339</v>
      </c>
      <c r="C39" s="657"/>
      <c r="D39" s="657"/>
      <c r="E39" s="657"/>
      <c r="F39" s="657"/>
      <c r="G39" s="657"/>
      <c r="H39" s="657"/>
      <c r="I39" s="657"/>
      <c r="J39" s="657"/>
      <c r="K39" s="657"/>
      <c r="L39" s="657"/>
      <c r="M39" s="657"/>
      <c r="N39" s="657"/>
      <c r="O39" s="657"/>
      <c r="P39" s="657"/>
      <c r="Q39" s="658"/>
      <c r="R39" s="659" t="s">
        <v>138</v>
      </c>
      <c r="S39" s="660"/>
      <c r="T39" s="660"/>
      <c r="U39" s="660"/>
      <c r="V39" s="660"/>
      <c r="W39" s="660"/>
      <c r="X39" s="660"/>
      <c r="Y39" s="661"/>
      <c r="Z39" s="662" t="s">
        <v>240</v>
      </c>
      <c r="AA39" s="662"/>
      <c r="AB39" s="662"/>
      <c r="AC39" s="662"/>
      <c r="AD39" s="663" t="s">
        <v>138</v>
      </c>
      <c r="AE39" s="663"/>
      <c r="AF39" s="663"/>
      <c r="AG39" s="663"/>
      <c r="AH39" s="663"/>
      <c r="AI39" s="663"/>
      <c r="AJ39" s="663"/>
      <c r="AK39" s="663"/>
      <c r="AL39" s="664" t="s">
        <v>240</v>
      </c>
      <c r="AM39" s="665"/>
      <c r="AN39" s="665"/>
      <c r="AO39" s="666"/>
      <c r="AQ39" s="722" t="s">
        <v>340</v>
      </c>
      <c r="AR39" s="723"/>
      <c r="AS39" s="723"/>
      <c r="AT39" s="723"/>
      <c r="AU39" s="723"/>
      <c r="AV39" s="723"/>
      <c r="AW39" s="723"/>
      <c r="AX39" s="723"/>
      <c r="AY39" s="724"/>
      <c r="AZ39" s="659">
        <v>188113</v>
      </c>
      <c r="BA39" s="660"/>
      <c r="BB39" s="660"/>
      <c r="BC39" s="660"/>
      <c r="BD39" s="691"/>
      <c r="BE39" s="691"/>
      <c r="BF39" s="714"/>
      <c r="BG39" s="656" t="s">
        <v>341</v>
      </c>
      <c r="BH39" s="657"/>
      <c r="BI39" s="657"/>
      <c r="BJ39" s="657"/>
      <c r="BK39" s="657"/>
      <c r="BL39" s="657"/>
      <c r="BM39" s="657"/>
      <c r="BN39" s="657"/>
      <c r="BO39" s="657"/>
      <c r="BP39" s="657"/>
      <c r="BQ39" s="657"/>
      <c r="BR39" s="657"/>
      <c r="BS39" s="657"/>
      <c r="BT39" s="657"/>
      <c r="BU39" s="658"/>
      <c r="BV39" s="659">
        <v>6493</v>
      </c>
      <c r="BW39" s="660"/>
      <c r="BX39" s="660"/>
      <c r="BY39" s="660"/>
      <c r="BZ39" s="660"/>
      <c r="CA39" s="660"/>
      <c r="CB39" s="669"/>
      <c r="CD39" s="656" t="s">
        <v>342</v>
      </c>
      <c r="CE39" s="657"/>
      <c r="CF39" s="657"/>
      <c r="CG39" s="657"/>
      <c r="CH39" s="657"/>
      <c r="CI39" s="657"/>
      <c r="CJ39" s="657"/>
      <c r="CK39" s="657"/>
      <c r="CL39" s="657"/>
      <c r="CM39" s="657"/>
      <c r="CN39" s="657"/>
      <c r="CO39" s="657"/>
      <c r="CP39" s="657"/>
      <c r="CQ39" s="658"/>
      <c r="CR39" s="659">
        <v>780944</v>
      </c>
      <c r="CS39" s="691"/>
      <c r="CT39" s="691"/>
      <c r="CU39" s="691"/>
      <c r="CV39" s="691"/>
      <c r="CW39" s="691"/>
      <c r="CX39" s="691"/>
      <c r="CY39" s="692"/>
      <c r="CZ39" s="664">
        <v>3.1</v>
      </c>
      <c r="DA39" s="689"/>
      <c r="DB39" s="689"/>
      <c r="DC39" s="693"/>
      <c r="DD39" s="668">
        <v>665278</v>
      </c>
      <c r="DE39" s="691"/>
      <c r="DF39" s="691"/>
      <c r="DG39" s="691"/>
      <c r="DH39" s="691"/>
      <c r="DI39" s="691"/>
      <c r="DJ39" s="691"/>
      <c r="DK39" s="692"/>
      <c r="DL39" s="668" t="s">
        <v>240</v>
      </c>
      <c r="DM39" s="691"/>
      <c r="DN39" s="691"/>
      <c r="DO39" s="691"/>
      <c r="DP39" s="691"/>
      <c r="DQ39" s="691"/>
      <c r="DR39" s="691"/>
      <c r="DS39" s="691"/>
      <c r="DT39" s="691"/>
      <c r="DU39" s="691"/>
      <c r="DV39" s="692"/>
      <c r="DW39" s="664" t="s">
        <v>240</v>
      </c>
      <c r="DX39" s="689"/>
      <c r="DY39" s="689"/>
      <c r="DZ39" s="689"/>
      <c r="EA39" s="689"/>
      <c r="EB39" s="689"/>
      <c r="EC39" s="690"/>
    </row>
    <row r="40" spans="2:133" ht="11.25" customHeight="1" x14ac:dyDescent="0.15">
      <c r="B40" s="656" t="s">
        <v>343</v>
      </c>
      <c r="C40" s="657"/>
      <c r="D40" s="657"/>
      <c r="E40" s="657"/>
      <c r="F40" s="657"/>
      <c r="G40" s="657"/>
      <c r="H40" s="657"/>
      <c r="I40" s="657"/>
      <c r="J40" s="657"/>
      <c r="K40" s="657"/>
      <c r="L40" s="657"/>
      <c r="M40" s="657"/>
      <c r="N40" s="657"/>
      <c r="O40" s="657"/>
      <c r="P40" s="657"/>
      <c r="Q40" s="658"/>
      <c r="R40" s="659">
        <v>128300</v>
      </c>
      <c r="S40" s="660"/>
      <c r="T40" s="660"/>
      <c r="U40" s="660"/>
      <c r="V40" s="660"/>
      <c r="W40" s="660"/>
      <c r="X40" s="660"/>
      <c r="Y40" s="661"/>
      <c r="Z40" s="662">
        <v>0.5</v>
      </c>
      <c r="AA40" s="662"/>
      <c r="AB40" s="662"/>
      <c r="AC40" s="662"/>
      <c r="AD40" s="663" t="s">
        <v>240</v>
      </c>
      <c r="AE40" s="663"/>
      <c r="AF40" s="663"/>
      <c r="AG40" s="663"/>
      <c r="AH40" s="663"/>
      <c r="AI40" s="663"/>
      <c r="AJ40" s="663"/>
      <c r="AK40" s="663"/>
      <c r="AL40" s="664" t="s">
        <v>138</v>
      </c>
      <c r="AM40" s="665"/>
      <c r="AN40" s="665"/>
      <c r="AO40" s="666"/>
      <c r="AQ40" s="722" t="s">
        <v>344</v>
      </c>
      <c r="AR40" s="723"/>
      <c r="AS40" s="723"/>
      <c r="AT40" s="723"/>
      <c r="AU40" s="723"/>
      <c r="AV40" s="723"/>
      <c r="AW40" s="723"/>
      <c r="AX40" s="723"/>
      <c r="AY40" s="724"/>
      <c r="AZ40" s="659">
        <v>127912</v>
      </c>
      <c r="BA40" s="660"/>
      <c r="BB40" s="660"/>
      <c r="BC40" s="660"/>
      <c r="BD40" s="691"/>
      <c r="BE40" s="691"/>
      <c r="BF40" s="714"/>
      <c r="BG40" s="707" t="s">
        <v>345</v>
      </c>
      <c r="BH40" s="708"/>
      <c r="BI40" s="708"/>
      <c r="BJ40" s="708"/>
      <c r="BK40" s="708"/>
      <c r="BL40" s="223"/>
      <c r="BM40" s="657" t="s">
        <v>346</v>
      </c>
      <c r="BN40" s="657"/>
      <c r="BO40" s="657"/>
      <c r="BP40" s="657"/>
      <c r="BQ40" s="657"/>
      <c r="BR40" s="657"/>
      <c r="BS40" s="657"/>
      <c r="BT40" s="657"/>
      <c r="BU40" s="658"/>
      <c r="BV40" s="659">
        <v>89</v>
      </c>
      <c r="BW40" s="660"/>
      <c r="BX40" s="660"/>
      <c r="BY40" s="660"/>
      <c r="BZ40" s="660"/>
      <c r="CA40" s="660"/>
      <c r="CB40" s="669"/>
      <c r="CD40" s="656" t="s">
        <v>347</v>
      </c>
      <c r="CE40" s="657"/>
      <c r="CF40" s="657"/>
      <c r="CG40" s="657"/>
      <c r="CH40" s="657"/>
      <c r="CI40" s="657"/>
      <c r="CJ40" s="657"/>
      <c r="CK40" s="657"/>
      <c r="CL40" s="657"/>
      <c r="CM40" s="657"/>
      <c r="CN40" s="657"/>
      <c r="CO40" s="657"/>
      <c r="CP40" s="657"/>
      <c r="CQ40" s="658"/>
      <c r="CR40" s="659">
        <v>656313</v>
      </c>
      <c r="CS40" s="660"/>
      <c r="CT40" s="660"/>
      <c r="CU40" s="660"/>
      <c r="CV40" s="660"/>
      <c r="CW40" s="660"/>
      <c r="CX40" s="660"/>
      <c r="CY40" s="661"/>
      <c r="CZ40" s="664">
        <v>2.6</v>
      </c>
      <c r="DA40" s="689"/>
      <c r="DB40" s="689"/>
      <c r="DC40" s="693"/>
      <c r="DD40" s="668">
        <v>601313</v>
      </c>
      <c r="DE40" s="660"/>
      <c r="DF40" s="660"/>
      <c r="DG40" s="660"/>
      <c r="DH40" s="660"/>
      <c r="DI40" s="660"/>
      <c r="DJ40" s="660"/>
      <c r="DK40" s="661"/>
      <c r="DL40" s="668" t="s">
        <v>240</v>
      </c>
      <c r="DM40" s="660"/>
      <c r="DN40" s="660"/>
      <c r="DO40" s="660"/>
      <c r="DP40" s="660"/>
      <c r="DQ40" s="660"/>
      <c r="DR40" s="660"/>
      <c r="DS40" s="660"/>
      <c r="DT40" s="660"/>
      <c r="DU40" s="660"/>
      <c r="DV40" s="661"/>
      <c r="DW40" s="664" t="s">
        <v>138</v>
      </c>
      <c r="DX40" s="689"/>
      <c r="DY40" s="689"/>
      <c r="DZ40" s="689"/>
      <c r="EA40" s="689"/>
      <c r="EB40" s="689"/>
      <c r="EC40" s="690"/>
    </row>
    <row r="41" spans="2:133" ht="11.25" customHeight="1" x14ac:dyDescent="0.15">
      <c r="B41" s="680" t="s">
        <v>348</v>
      </c>
      <c r="C41" s="681"/>
      <c r="D41" s="681"/>
      <c r="E41" s="681"/>
      <c r="F41" s="681"/>
      <c r="G41" s="681"/>
      <c r="H41" s="681"/>
      <c r="I41" s="681"/>
      <c r="J41" s="681"/>
      <c r="K41" s="681"/>
      <c r="L41" s="681"/>
      <c r="M41" s="681"/>
      <c r="N41" s="681"/>
      <c r="O41" s="681"/>
      <c r="P41" s="681"/>
      <c r="Q41" s="682"/>
      <c r="R41" s="731">
        <v>25806707</v>
      </c>
      <c r="S41" s="732"/>
      <c r="T41" s="732"/>
      <c r="U41" s="732"/>
      <c r="V41" s="732"/>
      <c r="W41" s="732"/>
      <c r="X41" s="732"/>
      <c r="Y41" s="736"/>
      <c r="Z41" s="737">
        <v>100</v>
      </c>
      <c r="AA41" s="737"/>
      <c r="AB41" s="737"/>
      <c r="AC41" s="737"/>
      <c r="AD41" s="738">
        <v>13429932</v>
      </c>
      <c r="AE41" s="738"/>
      <c r="AF41" s="738"/>
      <c r="AG41" s="738"/>
      <c r="AH41" s="738"/>
      <c r="AI41" s="738"/>
      <c r="AJ41" s="738"/>
      <c r="AK41" s="738"/>
      <c r="AL41" s="739">
        <v>100</v>
      </c>
      <c r="AM41" s="719"/>
      <c r="AN41" s="719"/>
      <c r="AO41" s="740"/>
      <c r="AQ41" s="722" t="s">
        <v>349</v>
      </c>
      <c r="AR41" s="723"/>
      <c r="AS41" s="723"/>
      <c r="AT41" s="723"/>
      <c r="AU41" s="723"/>
      <c r="AV41" s="723"/>
      <c r="AW41" s="723"/>
      <c r="AX41" s="723"/>
      <c r="AY41" s="724"/>
      <c r="AZ41" s="659">
        <v>373622</v>
      </c>
      <c r="BA41" s="660"/>
      <c r="BB41" s="660"/>
      <c r="BC41" s="660"/>
      <c r="BD41" s="691"/>
      <c r="BE41" s="691"/>
      <c r="BF41" s="714"/>
      <c r="BG41" s="707"/>
      <c r="BH41" s="708"/>
      <c r="BI41" s="708"/>
      <c r="BJ41" s="708"/>
      <c r="BK41" s="708"/>
      <c r="BL41" s="223"/>
      <c r="BM41" s="657" t="s">
        <v>350</v>
      </c>
      <c r="BN41" s="657"/>
      <c r="BO41" s="657"/>
      <c r="BP41" s="657"/>
      <c r="BQ41" s="657"/>
      <c r="BR41" s="657"/>
      <c r="BS41" s="657"/>
      <c r="BT41" s="657"/>
      <c r="BU41" s="658"/>
      <c r="BV41" s="659" t="s">
        <v>138</v>
      </c>
      <c r="BW41" s="660"/>
      <c r="BX41" s="660"/>
      <c r="BY41" s="660"/>
      <c r="BZ41" s="660"/>
      <c r="CA41" s="660"/>
      <c r="CB41" s="669"/>
      <c r="CD41" s="656" t="s">
        <v>351</v>
      </c>
      <c r="CE41" s="657"/>
      <c r="CF41" s="657"/>
      <c r="CG41" s="657"/>
      <c r="CH41" s="657"/>
      <c r="CI41" s="657"/>
      <c r="CJ41" s="657"/>
      <c r="CK41" s="657"/>
      <c r="CL41" s="657"/>
      <c r="CM41" s="657"/>
      <c r="CN41" s="657"/>
      <c r="CO41" s="657"/>
      <c r="CP41" s="657"/>
      <c r="CQ41" s="658"/>
      <c r="CR41" s="659" t="s">
        <v>240</v>
      </c>
      <c r="CS41" s="691"/>
      <c r="CT41" s="691"/>
      <c r="CU41" s="691"/>
      <c r="CV41" s="691"/>
      <c r="CW41" s="691"/>
      <c r="CX41" s="691"/>
      <c r="CY41" s="692"/>
      <c r="CZ41" s="664" t="s">
        <v>138</v>
      </c>
      <c r="DA41" s="689"/>
      <c r="DB41" s="689"/>
      <c r="DC41" s="693"/>
      <c r="DD41" s="668" t="s">
        <v>240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352</v>
      </c>
      <c r="AR42" s="729"/>
      <c r="AS42" s="729"/>
      <c r="AT42" s="729"/>
      <c r="AU42" s="729"/>
      <c r="AV42" s="729"/>
      <c r="AW42" s="729"/>
      <c r="AX42" s="729"/>
      <c r="AY42" s="730"/>
      <c r="AZ42" s="731">
        <v>1688253</v>
      </c>
      <c r="BA42" s="732"/>
      <c r="BB42" s="732"/>
      <c r="BC42" s="732"/>
      <c r="BD42" s="718"/>
      <c r="BE42" s="718"/>
      <c r="BF42" s="720"/>
      <c r="BG42" s="709"/>
      <c r="BH42" s="710"/>
      <c r="BI42" s="710"/>
      <c r="BJ42" s="710"/>
      <c r="BK42" s="710"/>
      <c r="BL42" s="224"/>
      <c r="BM42" s="681" t="s">
        <v>353</v>
      </c>
      <c r="BN42" s="681"/>
      <c r="BO42" s="681"/>
      <c r="BP42" s="681"/>
      <c r="BQ42" s="681"/>
      <c r="BR42" s="681"/>
      <c r="BS42" s="681"/>
      <c r="BT42" s="681"/>
      <c r="BU42" s="682"/>
      <c r="BV42" s="731">
        <v>468</v>
      </c>
      <c r="BW42" s="732"/>
      <c r="BX42" s="732"/>
      <c r="BY42" s="732"/>
      <c r="BZ42" s="732"/>
      <c r="CA42" s="732"/>
      <c r="CB42" s="741"/>
      <c r="CD42" s="656" t="s">
        <v>354</v>
      </c>
      <c r="CE42" s="657"/>
      <c r="CF42" s="657"/>
      <c r="CG42" s="657"/>
      <c r="CH42" s="657"/>
      <c r="CI42" s="657"/>
      <c r="CJ42" s="657"/>
      <c r="CK42" s="657"/>
      <c r="CL42" s="657"/>
      <c r="CM42" s="657"/>
      <c r="CN42" s="657"/>
      <c r="CO42" s="657"/>
      <c r="CP42" s="657"/>
      <c r="CQ42" s="658"/>
      <c r="CR42" s="659">
        <v>3352648</v>
      </c>
      <c r="CS42" s="691"/>
      <c r="CT42" s="691"/>
      <c r="CU42" s="691"/>
      <c r="CV42" s="691"/>
      <c r="CW42" s="691"/>
      <c r="CX42" s="691"/>
      <c r="CY42" s="692"/>
      <c r="CZ42" s="664">
        <v>13.3</v>
      </c>
      <c r="DA42" s="689"/>
      <c r="DB42" s="689"/>
      <c r="DC42" s="693"/>
      <c r="DD42" s="668">
        <v>405714</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355</v>
      </c>
      <c r="CD43" s="656" t="s">
        <v>356</v>
      </c>
      <c r="CE43" s="657"/>
      <c r="CF43" s="657"/>
      <c r="CG43" s="657"/>
      <c r="CH43" s="657"/>
      <c r="CI43" s="657"/>
      <c r="CJ43" s="657"/>
      <c r="CK43" s="657"/>
      <c r="CL43" s="657"/>
      <c r="CM43" s="657"/>
      <c r="CN43" s="657"/>
      <c r="CO43" s="657"/>
      <c r="CP43" s="657"/>
      <c r="CQ43" s="658"/>
      <c r="CR43" s="659">
        <v>123331</v>
      </c>
      <c r="CS43" s="691"/>
      <c r="CT43" s="691"/>
      <c r="CU43" s="691"/>
      <c r="CV43" s="691"/>
      <c r="CW43" s="691"/>
      <c r="CX43" s="691"/>
      <c r="CY43" s="692"/>
      <c r="CZ43" s="664">
        <v>0.5</v>
      </c>
      <c r="DA43" s="689"/>
      <c r="DB43" s="689"/>
      <c r="DC43" s="693"/>
      <c r="DD43" s="668">
        <v>123331</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357</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305</v>
      </c>
      <c r="CE44" s="696"/>
      <c r="CF44" s="656" t="s">
        <v>358</v>
      </c>
      <c r="CG44" s="657"/>
      <c r="CH44" s="657"/>
      <c r="CI44" s="657"/>
      <c r="CJ44" s="657"/>
      <c r="CK44" s="657"/>
      <c r="CL44" s="657"/>
      <c r="CM44" s="657"/>
      <c r="CN44" s="657"/>
      <c r="CO44" s="657"/>
      <c r="CP44" s="657"/>
      <c r="CQ44" s="658"/>
      <c r="CR44" s="659">
        <v>2891645</v>
      </c>
      <c r="CS44" s="660"/>
      <c r="CT44" s="660"/>
      <c r="CU44" s="660"/>
      <c r="CV44" s="660"/>
      <c r="CW44" s="660"/>
      <c r="CX44" s="660"/>
      <c r="CY44" s="661"/>
      <c r="CZ44" s="664">
        <v>11.5</v>
      </c>
      <c r="DA44" s="665"/>
      <c r="DB44" s="665"/>
      <c r="DC44" s="671"/>
      <c r="DD44" s="668">
        <v>359922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359</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360</v>
      </c>
      <c r="CG45" s="657"/>
      <c r="CH45" s="657"/>
      <c r="CI45" s="657"/>
      <c r="CJ45" s="657"/>
      <c r="CK45" s="657"/>
      <c r="CL45" s="657"/>
      <c r="CM45" s="657"/>
      <c r="CN45" s="657"/>
      <c r="CO45" s="657"/>
      <c r="CP45" s="657"/>
      <c r="CQ45" s="658"/>
      <c r="CR45" s="659">
        <v>1797981</v>
      </c>
      <c r="CS45" s="691"/>
      <c r="CT45" s="691"/>
      <c r="CU45" s="691"/>
      <c r="CV45" s="691"/>
      <c r="CW45" s="691"/>
      <c r="CX45" s="691"/>
      <c r="CY45" s="692"/>
      <c r="CZ45" s="664">
        <v>7.2</v>
      </c>
      <c r="DA45" s="689"/>
      <c r="DB45" s="689"/>
      <c r="DC45" s="693"/>
      <c r="DD45" s="668">
        <v>39066</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361</v>
      </c>
      <c r="CG46" s="657"/>
      <c r="CH46" s="657"/>
      <c r="CI46" s="657"/>
      <c r="CJ46" s="657"/>
      <c r="CK46" s="657"/>
      <c r="CL46" s="657"/>
      <c r="CM46" s="657"/>
      <c r="CN46" s="657"/>
      <c r="CO46" s="657"/>
      <c r="CP46" s="657"/>
      <c r="CQ46" s="658"/>
      <c r="CR46" s="659">
        <v>938930</v>
      </c>
      <c r="CS46" s="660"/>
      <c r="CT46" s="660"/>
      <c r="CU46" s="660"/>
      <c r="CV46" s="660"/>
      <c r="CW46" s="660"/>
      <c r="CX46" s="660"/>
      <c r="CY46" s="661"/>
      <c r="CZ46" s="664">
        <v>3.7</v>
      </c>
      <c r="DA46" s="665"/>
      <c r="DB46" s="665"/>
      <c r="DC46" s="671"/>
      <c r="DD46" s="668">
        <v>311480</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362</v>
      </c>
      <c r="CG47" s="657"/>
      <c r="CH47" s="657"/>
      <c r="CI47" s="657"/>
      <c r="CJ47" s="657"/>
      <c r="CK47" s="657"/>
      <c r="CL47" s="657"/>
      <c r="CM47" s="657"/>
      <c r="CN47" s="657"/>
      <c r="CO47" s="657"/>
      <c r="CP47" s="657"/>
      <c r="CQ47" s="658"/>
      <c r="CR47" s="659">
        <v>461003</v>
      </c>
      <c r="CS47" s="691"/>
      <c r="CT47" s="691"/>
      <c r="CU47" s="691"/>
      <c r="CV47" s="691"/>
      <c r="CW47" s="691"/>
      <c r="CX47" s="691"/>
      <c r="CY47" s="692"/>
      <c r="CZ47" s="664">
        <v>1.8</v>
      </c>
      <c r="DA47" s="689"/>
      <c r="DB47" s="689"/>
      <c r="DC47" s="693"/>
      <c r="DD47" s="668">
        <v>45792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363</v>
      </c>
      <c r="CG48" s="657"/>
      <c r="CH48" s="657"/>
      <c r="CI48" s="657"/>
      <c r="CJ48" s="657"/>
      <c r="CK48" s="657"/>
      <c r="CL48" s="657"/>
      <c r="CM48" s="657"/>
      <c r="CN48" s="657"/>
      <c r="CO48" s="657"/>
      <c r="CP48" s="657"/>
      <c r="CQ48" s="658"/>
      <c r="CR48" s="659" t="s">
        <v>240</v>
      </c>
      <c r="CS48" s="660"/>
      <c r="CT48" s="660"/>
      <c r="CU48" s="660"/>
      <c r="CV48" s="660"/>
      <c r="CW48" s="660"/>
      <c r="CX48" s="660"/>
      <c r="CY48" s="661"/>
      <c r="CZ48" s="664" t="s">
        <v>138</v>
      </c>
      <c r="DA48" s="665"/>
      <c r="DB48" s="665"/>
      <c r="DC48" s="671"/>
      <c r="DD48" s="668" t="s">
        <v>181</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364</v>
      </c>
      <c r="CE49" s="681"/>
      <c r="CF49" s="681"/>
      <c r="CG49" s="681"/>
      <c r="CH49" s="681"/>
      <c r="CI49" s="681"/>
      <c r="CJ49" s="681"/>
      <c r="CK49" s="681"/>
      <c r="CL49" s="681"/>
      <c r="CM49" s="681"/>
      <c r="CN49" s="681"/>
      <c r="CO49" s="681"/>
      <c r="CP49" s="681"/>
      <c r="CQ49" s="682"/>
      <c r="CR49" s="731">
        <v>25135098</v>
      </c>
      <c r="CS49" s="718"/>
      <c r="CT49" s="718"/>
      <c r="CU49" s="718"/>
      <c r="CV49" s="718"/>
      <c r="CW49" s="718"/>
      <c r="CX49" s="718"/>
      <c r="CY49" s="747"/>
      <c r="CZ49" s="739">
        <v>100</v>
      </c>
      <c r="DA49" s="748"/>
      <c r="DB49" s="748"/>
      <c r="DC49" s="749"/>
      <c r="DD49" s="750">
        <v>16169933</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qnGi9aJGgL6vBXh6XpSJjglce1v4JwsR8h9NOj30daBF0ZMyXjeR3aBFu57sPxIBXiLuDR8QKLt9oWpkhcd6XA==" saltValue="NWfI2B+R6mknQx7cPYwBX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election activeCell="AF71" sqref="AF71:AJ71"/>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365</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366</v>
      </c>
      <c r="DK2" s="759"/>
      <c r="DL2" s="759"/>
      <c r="DM2" s="759"/>
      <c r="DN2" s="759"/>
      <c r="DO2" s="760"/>
      <c r="DP2" s="228"/>
      <c r="DQ2" s="758" t="s">
        <v>367</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368</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369</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370</v>
      </c>
      <c r="B5" s="764"/>
      <c r="C5" s="764"/>
      <c r="D5" s="764"/>
      <c r="E5" s="764"/>
      <c r="F5" s="764"/>
      <c r="G5" s="764"/>
      <c r="H5" s="764"/>
      <c r="I5" s="764"/>
      <c r="J5" s="764"/>
      <c r="K5" s="764"/>
      <c r="L5" s="764"/>
      <c r="M5" s="764"/>
      <c r="N5" s="764"/>
      <c r="O5" s="764"/>
      <c r="P5" s="765"/>
      <c r="Q5" s="769" t="s">
        <v>371</v>
      </c>
      <c r="R5" s="770"/>
      <c r="S5" s="770"/>
      <c r="T5" s="770"/>
      <c r="U5" s="771"/>
      <c r="V5" s="769" t="s">
        <v>372</v>
      </c>
      <c r="W5" s="770"/>
      <c r="X5" s="770"/>
      <c r="Y5" s="770"/>
      <c r="Z5" s="771"/>
      <c r="AA5" s="769" t="s">
        <v>373</v>
      </c>
      <c r="AB5" s="770"/>
      <c r="AC5" s="770"/>
      <c r="AD5" s="770"/>
      <c r="AE5" s="770"/>
      <c r="AF5" s="775" t="s">
        <v>374</v>
      </c>
      <c r="AG5" s="770"/>
      <c r="AH5" s="770"/>
      <c r="AI5" s="770"/>
      <c r="AJ5" s="776"/>
      <c r="AK5" s="770" t="s">
        <v>375</v>
      </c>
      <c r="AL5" s="770"/>
      <c r="AM5" s="770"/>
      <c r="AN5" s="770"/>
      <c r="AO5" s="771"/>
      <c r="AP5" s="769" t="s">
        <v>376</v>
      </c>
      <c r="AQ5" s="770"/>
      <c r="AR5" s="770"/>
      <c r="AS5" s="770"/>
      <c r="AT5" s="771"/>
      <c r="AU5" s="769" t="s">
        <v>377</v>
      </c>
      <c r="AV5" s="770"/>
      <c r="AW5" s="770"/>
      <c r="AX5" s="770"/>
      <c r="AY5" s="776"/>
      <c r="AZ5" s="232"/>
      <c r="BA5" s="232"/>
      <c r="BB5" s="232"/>
      <c r="BC5" s="232"/>
      <c r="BD5" s="232"/>
      <c r="BE5" s="233"/>
      <c r="BF5" s="233"/>
      <c r="BG5" s="233"/>
      <c r="BH5" s="233"/>
      <c r="BI5" s="233"/>
      <c r="BJ5" s="233"/>
      <c r="BK5" s="233"/>
      <c r="BL5" s="233"/>
      <c r="BM5" s="233"/>
      <c r="BN5" s="233"/>
      <c r="BO5" s="233"/>
      <c r="BP5" s="233"/>
      <c r="BQ5" s="763" t="s">
        <v>378</v>
      </c>
      <c r="BR5" s="764"/>
      <c r="BS5" s="764"/>
      <c r="BT5" s="764"/>
      <c r="BU5" s="764"/>
      <c r="BV5" s="764"/>
      <c r="BW5" s="764"/>
      <c r="BX5" s="764"/>
      <c r="BY5" s="764"/>
      <c r="BZ5" s="764"/>
      <c r="CA5" s="764"/>
      <c r="CB5" s="764"/>
      <c r="CC5" s="764"/>
      <c r="CD5" s="764"/>
      <c r="CE5" s="764"/>
      <c r="CF5" s="764"/>
      <c r="CG5" s="765"/>
      <c r="CH5" s="769" t="s">
        <v>379</v>
      </c>
      <c r="CI5" s="770"/>
      <c r="CJ5" s="770"/>
      <c r="CK5" s="770"/>
      <c r="CL5" s="771"/>
      <c r="CM5" s="769" t="s">
        <v>380</v>
      </c>
      <c r="CN5" s="770"/>
      <c r="CO5" s="770"/>
      <c r="CP5" s="770"/>
      <c r="CQ5" s="771"/>
      <c r="CR5" s="769" t="s">
        <v>381</v>
      </c>
      <c r="CS5" s="770"/>
      <c r="CT5" s="770"/>
      <c r="CU5" s="770"/>
      <c r="CV5" s="771"/>
      <c r="CW5" s="769" t="s">
        <v>382</v>
      </c>
      <c r="CX5" s="770"/>
      <c r="CY5" s="770"/>
      <c r="CZ5" s="770"/>
      <c r="DA5" s="771"/>
      <c r="DB5" s="769" t="s">
        <v>383</v>
      </c>
      <c r="DC5" s="770"/>
      <c r="DD5" s="770"/>
      <c r="DE5" s="770"/>
      <c r="DF5" s="771"/>
      <c r="DG5" s="799" t="s">
        <v>384</v>
      </c>
      <c r="DH5" s="800"/>
      <c r="DI5" s="800"/>
      <c r="DJ5" s="800"/>
      <c r="DK5" s="801"/>
      <c r="DL5" s="799" t="s">
        <v>385</v>
      </c>
      <c r="DM5" s="800"/>
      <c r="DN5" s="800"/>
      <c r="DO5" s="800"/>
      <c r="DP5" s="801"/>
      <c r="DQ5" s="769" t="s">
        <v>386</v>
      </c>
      <c r="DR5" s="770"/>
      <c r="DS5" s="770"/>
      <c r="DT5" s="770"/>
      <c r="DU5" s="771"/>
      <c r="DV5" s="769" t="s">
        <v>377</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387</v>
      </c>
      <c r="C7" s="786"/>
      <c r="D7" s="786"/>
      <c r="E7" s="786"/>
      <c r="F7" s="786"/>
      <c r="G7" s="786"/>
      <c r="H7" s="786"/>
      <c r="I7" s="786"/>
      <c r="J7" s="786"/>
      <c r="K7" s="786"/>
      <c r="L7" s="786"/>
      <c r="M7" s="786"/>
      <c r="N7" s="786"/>
      <c r="O7" s="786"/>
      <c r="P7" s="787"/>
      <c r="Q7" s="788">
        <v>25687</v>
      </c>
      <c r="R7" s="789"/>
      <c r="S7" s="789"/>
      <c r="T7" s="789"/>
      <c r="U7" s="789"/>
      <c r="V7" s="789">
        <v>25017</v>
      </c>
      <c r="W7" s="789"/>
      <c r="X7" s="789"/>
      <c r="Y7" s="789"/>
      <c r="Z7" s="789"/>
      <c r="AA7" s="789">
        <v>670</v>
      </c>
      <c r="AB7" s="789"/>
      <c r="AC7" s="789"/>
      <c r="AD7" s="789"/>
      <c r="AE7" s="790"/>
      <c r="AF7" s="791">
        <v>587</v>
      </c>
      <c r="AG7" s="792"/>
      <c r="AH7" s="792"/>
      <c r="AI7" s="792"/>
      <c r="AJ7" s="793"/>
      <c r="AK7" s="794">
        <v>568</v>
      </c>
      <c r="AL7" s="795"/>
      <c r="AM7" s="795"/>
      <c r="AN7" s="795"/>
      <c r="AO7" s="795"/>
      <c r="AP7" s="795">
        <v>31016</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596</v>
      </c>
      <c r="BT7" s="783"/>
      <c r="BU7" s="783"/>
      <c r="BV7" s="783"/>
      <c r="BW7" s="783"/>
      <c r="BX7" s="783"/>
      <c r="BY7" s="783"/>
      <c r="BZ7" s="783"/>
      <c r="CA7" s="783"/>
      <c r="CB7" s="783"/>
      <c r="CC7" s="783"/>
      <c r="CD7" s="783"/>
      <c r="CE7" s="783"/>
      <c r="CF7" s="783"/>
      <c r="CG7" s="798"/>
      <c r="CH7" s="779">
        <v>8</v>
      </c>
      <c r="CI7" s="780"/>
      <c r="CJ7" s="780"/>
      <c r="CK7" s="780"/>
      <c r="CL7" s="781"/>
      <c r="CM7" s="779">
        <v>53</v>
      </c>
      <c r="CN7" s="780"/>
      <c r="CO7" s="780"/>
      <c r="CP7" s="780"/>
      <c r="CQ7" s="781"/>
      <c r="CR7" s="779">
        <v>5</v>
      </c>
      <c r="CS7" s="780"/>
      <c r="CT7" s="780"/>
      <c r="CU7" s="780"/>
      <c r="CV7" s="781"/>
      <c r="CW7" s="779" t="s">
        <v>592</v>
      </c>
      <c r="CX7" s="780"/>
      <c r="CY7" s="780"/>
      <c r="CZ7" s="780"/>
      <c r="DA7" s="781"/>
      <c r="DB7" s="779" t="s">
        <v>592</v>
      </c>
      <c r="DC7" s="780"/>
      <c r="DD7" s="780"/>
      <c r="DE7" s="780"/>
      <c r="DF7" s="781"/>
      <c r="DG7" s="779" t="s">
        <v>592</v>
      </c>
      <c r="DH7" s="780"/>
      <c r="DI7" s="780"/>
      <c r="DJ7" s="780"/>
      <c r="DK7" s="781"/>
      <c r="DL7" s="779" t="s">
        <v>592</v>
      </c>
      <c r="DM7" s="780"/>
      <c r="DN7" s="780"/>
      <c r="DO7" s="780"/>
      <c r="DP7" s="781"/>
      <c r="DQ7" s="779" t="s">
        <v>592</v>
      </c>
      <c r="DR7" s="780"/>
      <c r="DS7" s="780"/>
      <c r="DT7" s="780"/>
      <c r="DU7" s="781"/>
      <c r="DV7" s="782"/>
      <c r="DW7" s="783"/>
      <c r="DX7" s="783"/>
      <c r="DY7" s="783"/>
      <c r="DZ7" s="784"/>
      <c r="EA7" s="234"/>
    </row>
    <row r="8" spans="1:131" s="235" customFormat="1" ht="26.25" customHeight="1" x14ac:dyDescent="0.15">
      <c r="A8" s="238">
        <v>2</v>
      </c>
      <c r="B8" s="816" t="s">
        <v>388</v>
      </c>
      <c r="C8" s="817"/>
      <c r="D8" s="817"/>
      <c r="E8" s="817"/>
      <c r="F8" s="817"/>
      <c r="G8" s="817"/>
      <c r="H8" s="817"/>
      <c r="I8" s="817"/>
      <c r="J8" s="817"/>
      <c r="K8" s="817"/>
      <c r="L8" s="817"/>
      <c r="M8" s="817"/>
      <c r="N8" s="817"/>
      <c r="O8" s="817"/>
      <c r="P8" s="818"/>
      <c r="Q8" s="819">
        <v>19</v>
      </c>
      <c r="R8" s="820"/>
      <c r="S8" s="820"/>
      <c r="T8" s="820"/>
      <c r="U8" s="820"/>
      <c r="V8" s="820">
        <v>19</v>
      </c>
      <c r="W8" s="820"/>
      <c r="X8" s="820"/>
      <c r="Y8" s="820"/>
      <c r="Z8" s="820"/>
      <c r="AA8" s="820" t="s">
        <v>592</v>
      </c>
      <c r="AB8" s="820"/>
      <c r="AC8" s="820"/>
      <c r="AD8" s="820"/>
      <c r="AE8" s="821"/>
      <c r="AF8" s="822" t="s">
        <v>138</v>
      </c>
      <c r="AG8" s="823"/>
      <c r="AH8" s="823"/>
      <c r="AI8" s="823"/>
      <c r="AJ8" s="824"/>
      <c r="AK8" s="805">
        <v>14</v>
      </c>
      <c r="AL8" s="806"/>
      <c r="AM8" s="806"/>
      <c r="AN8" s="806"/>
      <c r="AO8" s="806"/>
      <c r="AP8" s="806" t="s">
        <v>592</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597</v>
      </c>
      <c r="BT8" s="810"/>
      <c r="BU8" s="810"/>
      <c r="BV8" s="810"/>
      <c r="BW8" s="810"/>
      <c r="BX8" s="810"/>
      <c r="BY8" s="810"/>
      <c r="BZ8" s="810"/>
      <c r="CA8" s="810"/>
      <c r="CB8" s="810"/>
      <c r="CC8" s="810"/>
      <c r="CD8" s="810"/>
      <c r="CE8" s="810"/>
      <c r="CF8" s="810"/>
      <c r="CG8" s="811"/>
      <c r="CH8" s="812">
        <v>8</v>
      </c>
      <c r="CI8" s="813"/>
      <c r="CJ8" s="813"/>
      <c r="CK8" s="813"/>
      <c r="CL8" s="814"/>
      <c r="CM8" s="812">
        <v>85</v>
      </c>
      <c r="CN8" s="813"/>
      <c r="CO8" s="813"/>
      <c r="CP8" s="813"/>
      <c r="CQ8" s="814"/>
      <c r="CR8" s="812">
        <v>26</v>
      </c>
      <c r="CS8" s="813"/>
      <c r="CT8" s="813"/>
      <c r="CU8" s="813"/>
      <c r="CV8" s="814"/>
      <c r="CW8" s="812" t="s">
        <v>592</v>
      </c>
      <c r="CX8" s="813"/>
      <c r="CY8" s="813"/>
      <c r="CZ8" s="813"/>
      <c r="DA8" s="814"/>
      <c r="DB8" s="812" t="s">
        <v>592</v>
      </c>
      <c r="DC8" s="813"/>
      <c r="DD8" s="813"/>
      <c r="DE8" s="813"/>
      <c r="DF8" s="814"/>
      <c r="DG8" s="812" t="s">
        <v>592</v>
      </c>
      <c r="DH8" s="813"/>
      <c r="DI8" s="813"/>
      <c r="DJ8" s="813"/>
      <c r="DK8" s="814"/>
      <c r="DL8" s="812" t="s">
        <v>592</v>
      </c>
      <c r="DM8" s="813"/>
      <c r="DN8" s="813"/>
      <c r="DO8" s="813"/>
      <c r="DP8" s="814"/>
      <c r="DQ8" s="812" t="s">
        <v>592</v>
      </c>
      <c r="DR8" s="813"/>
      <c r="DS8" s="813"/>
      <c r="DT8" s="813"/>
      <c r="DU8" s="814"/>
      <c r="DV8" s="809"/>
      <c r="DW8" s="810"/>
      <c r="DX8" s="810"/>
      <c r="DY8" s="810"/>
      <c r="DZ8" s="815"/>
      <c r="EA8" s="234"/>
    </row>
    <row r="9" spans="1:131" s="235" customFormat="1" ht="26.25" customHeight="1" x14ac:dyDescent="0.15">
      <c r="A9" s="238">
        <v>3</v>
      </c>
      <c r="B9" s="816" t="s">
        <v>389</v>
      </c>
      <c r="C9" s="817"/>
      <c r="D9" s="817"/>
      <c r="E9" s="817"/>
      <c r="F9" s="817"/>
      <c r="G9" s="817"/>
      <c r="H9" s="817"/>
      <c r="I9" s="817"/>
      <c r="J9" s="817"/>
      <c r="K9" s="817"/>
      <c r="L9" s="817"/>
      <c r="M9" s="817"/>
      <c r="N9" s="817"/>
      <c r="O9" s="817"/>
      <c r="P9" s="818"/>
      <c r="Q9" s="819">
        <v>162</v>
      </c>
      <c r="R9" s="820"/>
      <c r="S9" s="820"/>
      <c r="T9" s="820"/>
      <c r="U9" s="820"/>
      <c r="V9" s="820">
        <v>160</v>
      </c>
      <c r="W9" s="820"/>
      <c r="X9" s="820"/>
      <c r="Y9" s="820"/>
      <c r="Z9" s="820"/>
      <c r="AA9" s="820">
        <v>2</v>
      </c>
      <c r="AB9" s="820"/>
      <c r="AC9" s="820"/>
      <c r="AD9" s="820"/>
      <c r="AE9" s="821"/>
      <c r="AF9" s="822" t="s">
        <v>138</v>
      </c>
      <c r="AG9" s="823"/>
      <c r="AH9" s="823"/>
      <c r="AI9" s="823"/>
      <c r="AJ9" s="824"/>
      <c r="AK9" s="805">
        <v>47</v>
      </c>
      <c r="AL9" s="806"/>
      <c r="AM9" s="806"/>
      <c r="AN9" s="806"/>
      <c r="AO9" s="806"/>
      <c r="AP9" s="806">
        <v>109</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t="s">
        <v>598</v>
      </c>
      <c r="BT9" s="810"/>
      <c r="BU9" s="810"/>
      <c r="BV9" s="810"/>
      <c r="BW9" s="810"/>
      <c r="BX9" s="810"/>
      <c r="BY9" s="810"/>
      <c r="BZ9" s="810"/>
      <c r="CA9" s="810"/>
      <c r="CB9" s="810"/>
      <c r="CC9" s="810"/>
      <c r="CD9" s="810"/>
      <c r="CE9" s="810"/>
      <c r="CF9" s="810"/>
      <c r="CG9" s="811"/>
      <c r="CH9" s="812">
        <v>4</v>
      </c>
      <c r="CI9" s="813"/>
      <c r="CJ9" s="813"/>
      <c r="CK9" s="813"/>
      <c r="CL9" s="814"/>
      <c r="CM9" s="812">
        <v>88</v>
      </c>
      <c r="CN9" s="813"/>
      <c r="CO9" s="813"/>
      <c r="CP9" s="813"/>
      <c r="CQ9" s="814"/>
      <c r="CR9" s="812">
        <v>30</v>
      </c>
      <c r="CS9" s="813"/>
      <c r="CT9" s="813"/>
      <c r="CU9" s="813"/>
      <c r="CV9" s="814"/>
      <c r="CW9" s="812" t="s">
        <v>592</v>
      </c>
      <c r="CX9" s="813"/>
      <c r="CY9" s="813"/>
      <c r="CZ9" s="813"/>
      <c r="DA9" s="814"/>
      <c r="DB9" s="812" t="s">
        <v>592</v>
      </c>
      <c r="DC9" s="813"/>
      <c r="DD9" s="813"/>
      <c r="DE9" s="813"/>
      <c r="DF9" s="814"/>
      <c r="DG9" s="812" t="s">
        <v>592</v>
      </c>
      <c r="DH9" s="813"/>
      <c r="DI9" s="813"/>
      <c r="DJ9" s="813"/>
      <c r="DK9" s="814"/>
      <c r="DL9" s="812" t="s">
        <v>592</v>
      </c>
      <c r="DM9" s="813"/>
      <c r="DN9" s="813"/>
      <c r="DO9" s="813"/>
      <c r="DP9" s="814"/>
      <c r="DQ9" s="812" t="s">
        <v>592</v>
      </c>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390</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391</v>
      </c>
      <c r="B23" s="825" t="s">
        <v>392</v>
      </c>
      <c r="C23" s="826"/>
      <c r="D23" s="826"/>
      <c r="E23" s="826"/>
      <c r="F23" s="826"/>
      <c r="G23" s="826"/>
      <c r="H23" s="826"/>
      <c r="I23" s="826"/>
      <c r="J23" s="826"/>
      <c r="K23" s="826"/>
      <c r="L23" s="826"/>
      <c r="M23" s="826"/>
      <c r="N23" s="826"/>
      <c r="O23" s="826"/>
      <c r="P23" s="827"/>
      <c r="Q23" s="828"/>
      <c r="R23" s="829"/>
      <c r="S23" s="829"/>
      <c r="T23" s="829"/>
      <c r="U23" s="829"/>
      <c r="V23" s="829"/>
      <c r="W23" s="829"/>
      <c r="X23" s="829"/>
      <c r="Y23" s="829"/>
      <c r="Z23" s="829"/>
      <c r="AA23" s="829"/>
      <c r="AB23" s="829"/>
      <c r="AC23" s="829"/>
      <c r="AD23" s="829"/>
      <c r="AE23" s="830"/>
      <c r="AF23" s="831">
        <v>587</v>
      </c>
      <c r="AG23" s="829"/>
      <c r="AH23" s="829"/>
      <c r="AI23" s="829"/>
      <c r="AJ23" s="832"/>
      <c r="AK23" s="833"/>
      <c r="AL23" s="834"/>
      <c r="AM23" s="834"/>
      <c r="AN23" s="834"/>
      <c r="AO23" s="834"/>
      <c r="AP23" s="829"/>
      <c r="AQ23" s="829"/>
      <c r="AR23" s="829"/>
      <c r="AS23" s="829"/>
      <c r="AT23" s="829"/>
      <c r="AU23" s="845"/>
      <c r="AV23" s="845"/>
      <c r="AW23" s="845"/>
      <c r="AX23" s="845"/>
      <c r="AY23" s="846"/>
      <c r="AZ23" s="847" t="s">
        <v>393</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394</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395</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370</v>
      </c>
      <c r="B26" s="764"/>
      <c r="C26" s="764"/>
      <c r="D26" s="764"/>
      <c r="E26" s="764"/>
      <c r="F26" s="764"/>
      <c r="G26" s="764"/>
      <c r="H26" s="764"/>
      <c r="I26" s="764"/>
      <c r="J26" s="764"/>
      <c r="K26" s="764"/>
      <c r="L26" s="764"/>
      <c r="M26" s="764"/>
      <c r="N26" s="764"/>
      <c r="O26" s="764"/>
      <c r="P26" s="765"/>
      <c r="Q26" s="769" t="s">
        <v>396</v>
      </c>
      <c r="R26" s="770"/>
      <c r="S26" s="770"/>
      <c r="T26" s="770"/>
      <c r="U26" s="771"/>
      <c r="V26" s="769" t="s">
        <v>397</v>
      </c>
      <c r="W26" s="770"/>
      <c r="X26" s="770"/>
      <c r="Y26" s="770"/>
      <c r="Z26" s="771"/>
      <c r="AA26" s="769" t="s">
        <v>398</v>
      </c>
      <c r="AB26" s="770"/>
      <c r="AC26" s="770"/>
      <c r="AD26" s="770"/>
      <c r="AE26" s="770"/>
      <c r="AF26" s="850" t="s">
        <v>399</v>
      </c>
      <c r="AG26" s="851"/>
      <c r="AH26" s="851"/>
      <c r="AI26" s="851"/>
      <c r="AJ26" s="852"/>
      <c r="AK26" s="770" t="s">
        <v>400</v>
      </c>
      <c r="AL26" s="770"/>
      <c r="AM26" s="770"/>
      <c r="AN26" s="770"/>
      <c r="AO26" s="771"/>
      <c r="AP26" s="769" t="s">
        <v>401</v>
      </c>
      <c r="AQ26" s="770"/>
      <c r="AR26" s="770"/>
      <c r="AS26" s="770"/>
      <c r="AT26" s="771"/>
      <c r="AU26" s="769" t="s">
        <v>402</v>
      </c>
      <c r="AV26" s="770"/>
      <c r="AW26" s="770"/>
      <c r="AX26" s="770"/>
      <c r="AY26" s="771"/>
      <c r="AZ26" s="769" t="s">
        <v>403</v>
      </c>
      <c r="BA26" s="770"/>
      <c r="BB26" s="770"/>
      <c r="BC26" s="770"/>
      <c r="BD26" s="771"/>
      <c r="BE26" s="769" t="s">
        <v>377</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404</v>
      </c>
      <c r="C28" s="786"/>
      <c r="D28" s="786"/>
      <c r="E28" s="786"/>
      <c r="F28" s="786"/>
      <c r="G28" s="786"/>
      <c r="H28" s="786"/>
      <c r="I28" s="786"/>
      <c r="J28" s="786"/>
      <c r="K28" s="786"/>
      <c r="L28" s="786"/>
      <c r="M28" s="786"/>
      <c r="N28" s="786"/>
      <c r="O28" s="786"/>
      <c r="P28" s="787"/>
      <c r="Q28" s="858">
        <v>4194</v>
      </c>
      <c r="R28" s="859"/>
      <c r="S28" s="859"/>
      <c r="T28" s="859"/>
      <c r="U28" s="859"/>
      <c r="V28" s="859">
        <v>124</v>
      </c>
      <c r="W28" s="859"/>
      <c r="X28" s="859"/>
      <c r="Y28" s="859"/>
      <c r="Z28" s="859"/>
      <c r="AA28" s="859">
        <v>70</v>
      </c>
      <c r="AB28" s="859"/>
      <c r="AC28" s="859"/>
      <c r="AD28" s="859"/>
      <c r="AE28" s="860"/>
      <c r="AF28" s="861">
        <v>70</v>
      </c>
      <c r="AG28" s="859"/>
      <c r="AH28" s="859"/>
      <c r="AI28" s="859"/>
      <c r="AJ28" s="862"/>
      <c r="AK28" s="863">
        <v>369</v>
      </c>
      <c r="AL28" s="864"/>
      <c r="AM28" s="864"/>
      <c r="AN28" s="864"/>
      <c r="AO28" s="864"/>
      <c r="AP28" s="864" t="s">
        <v>592</v>
      </c>
      <c r="AQ28" s="864"/>
      <c r="AR28" s="864"/>
      <c r="AS28" s="864"/>
      <c r="AT28" s="864"/>
      <c r="AU28" s="864" t="s">
        <v>592</v>
      </c>
      <c r="AV28" s="864"/>
      <c r="AW28" s="864"/>
      <c r="AX28" s="864"/>
      <c r="AY28" s="864"/>
      <c r="AZ28" s="865" t="s">
        <v>592</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405</v>
      </c>
      <c r="C29" s="817"/>
      <c r="D29" s="817"/>
      <c r="E29" s="817"/>
      <c r="F29" s="817"/>
      <c r="G29" s="817"/>
      <c r="H29" s="817"/>
      <c r="I29" s="817"/>
      <c r="J29" s="817"/>
      <c r="K29" s="817"/>
      <c r="L29" s="817"/>
      <c r="M29" s="817"/>
      <c r="N29" s="817"/>
      <c r="O29" s="817"/>
      <c r="P29" s="818"/>
      <c r="Q29" s="819">
        <v>25</v>
      </c>
      <c r="R29" s="820"/>
      <c r="S29" s="820"/>
      <c r="T29" s="820"/>
      <c r="U29" s="820"/>
      <c r="V29" s="820">
        <v>25</v>
      </c>
      <c r="W29" s="820"/>
      <c r="X29" s="820"/>
      <c r="Y29" s="820"/>
      <c r="Z29" s="820"/>
      <c r="AA29" s="820" t="s">
        <v>592</v>
      </c>
      <c r="AB29" s="820"/>
      <c r="AC29" s="820"/>
      <c r="AD29" s="820"/>
      <c r="AE29" s="821"/>
      <c r="AF29" s="822" t="s">
        <v>138</v>
      </c>
      <c r="AG29" s="823"/>
      <c r="AH29" s="823"/>
      <c r="AI29" s="823"/>
      <c r="AJ29" s="824"/>
      <c r="AK29" s="870">
        <v>5</v>
      </c>
      <c r="AL29" s="866"/>
      <c r="AM29" s="866"/>
      <c r="AN29" s="866"/>
      <c r="AO29" s="866"/>
      <c r="AP29" s="866">
        <v>2</v>
      </c>
      <c r="AQ29" s="866"/>
      <c r="AR29" s="866"/>
      <c r="AS29" s="866"/>
      <c r="AT29" s="866"/>
      <c r="AU29" s="866">
        <v>1</v>
      </c>
      <c r="AV29" s="866"/>
      <c r="AW29" s="866"/>
      <c r="AX29" s="866"/>
      <c r="AY29" s="866"/>
      <c r="AZ29" s="867" t="s">
        <v>592</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406</v>
      </c>
      <c r="C30" s="817"/>
      <c r="D30" s="817"/>
      <c r="E30" s="817"/>
      <c r="F30" s="817"/>
      <c r="G30" s="817"/>
      <c r="H30" s="817"/>
      <c r="I30" s="817"/>
      <c r="J30" s="817"/>
      <c r="K30" s="817"/>
      <c r="L30" s="817"/>
      <c r="M30" s="817"/>
      <c r="N30" s="817"/>
      <c r="O30" s="817"/>
      <c r="P30" s="818"/>
      <c r="Q30" s="819">
        <v>1247</v>
      </c>
      <c r="R30" s="820"/>
      <c r="S30" s="820"/>
      <c r="T30" s="820"/>
      <c r="U30" s="820"/>
      <c r="V30" s="820">
        <v>1238</v>
      </c>
      <c r="W30" s="820"/>
      <c r="X30" s="820"/>
      <c r="Y30" s="820"/>
      <c r="Z30" s="820"/>
      <c r="AA30" s="820">
        <v>9</v>
      </c>
      <c r="AB30" s="820"/>
      <c r="AC30" s="820"/>
      <c r="AD30" s="820"/>
      <c r="AE30" s="821"/>
      <c r="AF30" s="822">
        <v>9</v>
      </c>
      <c r="AG30" s="823"/>
      <c r="AH30" s="823"/>
      <c r="AI30" s="823"/>
      <c r="AJ30" s="824"/>
      <c r="AK30" s="870">
        <v>766</v>
      </c>
      <c r="AL30" s="866"/>
      <c r="AM30" s="866"/>
      <c r="AN30" s="866"/>
      <c r="AO30" s="866"/>
      <c r="AP30" s="866" t="s">
        <v>592</v>
      </c>
      <c r="AQ30" s="866"/>
      <c r="AR30" s="866"/>
      <c r="AS30" s="866"/>
      <c r="AT30" s="866"/>
      <c r="AU30" s="866" t="s">
        <v>592</v>
      </c>
      <c r="AV30" s="866"/>
      <c r="AW30" s="866"/>
      <c r="AX30" s="866"/>
      <c r="AY30" s="866"/>
      <c r="AZ30" s="867" t="s">
        <v>592</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407</v>
      </c>
      <c r="C31" s="817"/>
      <c r="D31" s="817"/>
      <c r="E31" s="817"/>
      <c r="F31" s="817"/>
      <c r="G31" s="817"/>
      <c r="H31" s="817"/>
      <c r="I31" s="817"/>
      <c r="J31" s="817"/>
      <c r="K31" s="817"/>
      <c r="L31" s="817"/>
      <c r="M31" s="817"/>
      <c r="N31" s="817"/>
      <c r="O31" s="817"/>
      <c r="P31" s="818"/>
      <c r="Q31" s="819">
        <v>5948</v>
      </c>
      <c r="R31" s="820"/>
      <c r="S31" s="820"/>
      <c r="T31" s="820"/>
      <c r="U31" s="820"/>
      <c r="V31" s="820">
        <v>5728</v>
      </c>
      <c r="W31" s="820"/>
      <c r="X31" s="820"/>
      <c r="Y31" s="820"/>
      <c r="Z31" s="820"/>
      <c r="AA31" s="820">
        <v>220</v>
      </c>
      <c r="AB31" s="820"/>
      <c r="AC31" s="820"/>
      <c r="AD31" s="820"/>
      <c r="AE31" s="821"/>
      <c r="AF31" s="822">
        <v>220</v>
      </c>
      <c r="AG31" s="823"/>
      <c r="AH31" s="823"/>
      <c r="AI31" s="823"/>
      <c r="AJ31" s="824"/>
      <c r="AK31" s="870">
        <v>882</v>
      </c>
      <c r="AL31" s="866"/>
      <c r="AM31" s="866"/>
      <c r="AN31" s="866"/>
      <c r="AO31" s="866"/>
      <c r="AP31" s="866" t="s">
        <v>592</v>
      </c>
      <c r="AQ31" s="866"/>
      <c r="AR31" s="866"/>
      <c r="AS31" s="866"/>
      <c r="AT31" s="866"/>
      <c r="AU31" s="866" t="s">
        <v>592</v>
      </c>
      <c r="AV31" s="866"/>
      <c r="AW31" s="866"/>
      <c r="AX31" s="866"/>
      <c r="AY31" s="866"/>
      <c r="AZ31" s="867" t="s">
        <v>592</v>
      </c>
      <c r="BA31" s="867"/>
      <c r="BB31" s="867"/>
      <c r="BC31" s="867"/>
      <c r="BD31" s="867"/>
      <c r="BE31" s="868"/>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408</v>
      </c>
      <c r="C32" s="817"/>
      <c r="D32" s="817"/>
      <c r="E32" s="817"/>
      <c r="F32" s="817"/>
      <c r="G32" s="817"/>
      <c r="H32" s="817"/>
      <c r="I32" s="817"/>
      <c r="J32" s="817"/>
      <c r="K32" s="817"/>
      <c r="L32" s="817"/>
      <c r="M32" s="817"/>
      <c r="N32" s="817"/>
      <c r="O32" s="817"/>
      <c r="P32" s="818"/>
      <c r="Q32" s="819">
        <v>1100</v>
      </c>
      <c r="R32" s="820"/>
      <c r="S32" s="820"/>
      <c r="T32" s="820"/>
      <c r="U32" s="820"/>
      <c r="V32" s="820">
        <v>1077</v>
      </c>
      <c r="W32" s="820"/>
      <c r="X32" s="820"/>
      <c r="Y32" s="820"/>
      <c r="Z32" s="820"/>
      <c r="AA32" s="820">
        <v>23</v>
      </c>
      <c r="AB32" s="820"/>
      <c r="AC32" s="820"/>
      <c r="AD32" s="820"/>
      <c r="AE32" s="821"/>
      <c r="AF32" s="822">
        <v>519</v>
      </c>
      <c r="AG32" s="823"/>
      <c r="AH32" s="823"/>
      <c r="AI32" s="823"/>
      <c r="AJ32" s="824"/>
      <c r="AK32" s="870">
        <v>316</v>
      </c>
      <c r="AL32" s="866"/>
      <c r="AM32" s="866"/>
      <c r="AN32" s="866"/>
      <c r="AO32" s="866"/>
      <c r="AP32" s="866">
        <v>4912</v>
      </c>
      <c r="AQ32" s="866"/>
      <c r="AR32" s="866"/>
      <c r="AS32" s="866"/>
      <c r="AT32" s="866"/>
      <c r="AU32" s="866">
        <v>697</v>
      </c>
      <c r="AV32" s="866"/>
      <c r="AW32" s="866"/>
      <c r="AX32" s="866"/>
      <c r="AY32" s="866"/>
      <c r="AZ32" s="867" t="s">
        <v>592</v>
      </c>
      <c r="BA32" s="867"/>
      <c r="BB32" s="867"/>
      <c r="BC32" s="867"/>
      <c r="BD32" s="867"/>
      <c r="BE32" s="868" t="s">
        <v>409</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t="s">
        <v>410</v>
      </c>
      <c r="C33" s="817"/>
      <c r="D33" s="817"/>
      <c r="E33" s="817"/>
      <c r="F33" s="817"/>
      <c r="G33" s="817"/>
      <c r="H33" s="817"/>
      <c r="I33" s="817"/>
      <c r="J33" s="817"/>
      <c r="K33" s="817"/>
      <c r="L33" s="817"/>
      <c r="M33" s="817"/>
      <c r="N33" s="817"/>
      <c r="O33" s="817"/>
      <c r="P33" s="818"/>
      <c r="Q33" s="819">
        <v>5683</v>
      </c>
      <c r="R33" s="820"/>
      <c r="S33" s="820"/>
      <c r="T33" s="820"/>
      <c r="U33" s="820"/>
      <c r="V33" s="820">
        <v>5891</v>
      </c>
      <c r="W33" s="820"/>
      <c r="X33" s="820"/>
      <c r="Y33" s="820"/>
      <c r="Z33" s="820"/>
      <c r="AA33" s="820">
        <v>-208</v>
      </c>
      <c r="AB33" s="820"/>
      <c r="AC33" s="820"/>
      <c r="AD33" s="820"/>
      <c r="AE33" s="821"/>
      <c r="AF33" s="822">
        <v>1249</v>
      </c>
      <c r="AG33" s="823"/>
      <c r="AH33" s="823"/>
      <c r="AI33" s="823"/>
      <c r="AJ33" s="824"/>
      <c r="AK33" s="870">
        <v>984</v>
      </c>
      <c r="AL33" s="866"/>
      <c r="AM33" s="866"/>
      <c r="AN33" s="866"/>
      <c r="AO33" s="866"/>
      <c r="AP33" s="866">
        <v>12315</v>
      </c>
      <c r="AQ33" s="866"/>
      <c r="AR33" s="866"/>
      <c r="AS33" s="866"/>
      <c r="AT33" s="866"/>
      <c r="AU33" s="866">
        <v>6835</v>
      </c>
      <c r="AV33" s="866"/>
      <c r="AW33" s="866"/>
      <c r="AX33" s="866"/>
      <c r="AY33" s="866"/>
      <c r="AZ33" s="867" t="s">
        <v>592</v>
      </c>
      <c r="BA33" s="867"/>
      <c r="BB33" s="867"/>
      <c r="BC33" s="867"/>
      <c r="BD33" s="867"/>
      <c r="BE33" s="868" t="s">
        <v>411</v>
      </c>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t="s">
        <v>412</v>
      </c>
      <c r="C34" s="817"/>
      <c r="D34" s="817"/>
      <c r="E34" s="817"/>
      <c r="F34" s="817"/>
      <c r="G34" s="817"/>
      <c r="H34" s="817"/>
      <c r="I34" s="817"/>
      <c r="J34" s="817"/>
      <c r="K34" s="817"/>
      <c r="L34" s="817"/>
      <c r="M34" s="817"/>
      <c r="N34" s="817"/>
      <c r="O34" s="817"/>
      <c r="P34" s="818"/>
      <c r="Q34" s="819">
        <v>628</v>
      </c>
      <c r="R34" s="820"/>
      <c r="S34" s="820"/>
      <c r="T34" s="820"/>
      <c r="U34" s="820"/>
      <c r="V34" s="820">
        <v>599</v>
      </c>
      <c r="W34" s="820"/>
      <c r="X34" s="820"/>
      <c r="Y34" s="820"/>
      <c r="Z34" s="820"/>
      <c r="AA34" s="820">
        <v>29</v>
      </c>
      <c r="AB34" s="820"/>
      <c r="AC34" s="820"/>
      <c r="AD34" s="820"/>
      <c r="AE34" s="821"/>
      <c r="AF34" s="822">
        <v>183</v>
      </c>
      <c r="AG34" s="823"/>
      <c r="AH34" s="823"/>
      <c r="AI34" s="823"/>
      <c r="AJ34" s="824"/>
      <c r="AK34" s="870">
        <v>487</v>
      </c>
      <c r="AL34" s="866"/>
      <c r="AM34" s="866"/>
      <c r="AN34" s="866"/>
      <c r="AO34" s="866"/>
      <c r="AP34" s="866">
        <v>7196</v>
      </c>
      <c r="AQ34" s="866"/>
      <c r="AR34" s="866"/>
      <c r="AS34" s="866"/>
      <c r="AT34" s="866"/>
      <c r="AU34" s="866">
        <v>4728</v>
      </c>
      <c r="AV34" s="866"/>
      <c r="AW34" s="866"/>
      <c r="AX34" s="866"/>
      <c r="AY34" s="866"/>
      <c r="AZ34" s="867" t="s">
        <v>592</v>
      </c>
      <c r="BA34" s="867"/>
      <c r="BB34" s="867"/>
      <c r="BC34" s="867"/>
      <c r="BD34" s="867"/>
      <c r="BE34" s="868" t="s">
        <v>413</v>
      </c>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t="s">
        <v>414</v>
      </c>
      <c r="C35" s="817"/>
      <c r="D35" s="817"/>
      <c r="E35" s="817"/>
      <c r="F35" s="817"/>
      <c r="G35" s="817"/>
      <c r="H35" s="817"/>
      <c r="I35" s="817"/>
      <c r="J35" s="817"/>
      <c r="K35" s="817"/>
      <c r="L35" s="817"/>
      <c r="M35" s="817"/>
      <c r="N35" s="817"/>
      <c r="O35" s="817"/>
      <c r="P35" s="818"/>
      <c r="Q35" s="819">
        <v>246</v>
      </c>
      <c r="R35" s="820"/>
      <c r="S35" s="820"/>
      <c r="T35" s="820"/>
      <c r="U35" s="820"/>
      <c r="V35" s="820">
        <v>246</v>
      </c>
      <c r="W35" s="820"/>
      <c r="X35" s="820"/>
      <c r="Y35" s="820"/>
      <c r="Z35" s="820"/>
      <c r="AA35" s="820" t="s">
        <v>592</v>
      </c>
      <c r="AB35" s="820"/>
      <c r="AC35" s="820"/>
      <c r="AD35" s="820"/>
      <c r="AE35" s="821"/>
      <c r="AF35" s="822" t="s">
        <v>138</v>
      </c>
      <c r="AG35" s="823"/>
      <c r="AH35" s="823"/>
      <c r="AI35" s="823"/>
      <c r="AJ35" s="824"/>
      <c r="AK35" s="870">
        <v>62</v>
      </c>
      <c r="AL35" s="866"/>
      <c r="AM35" s="866"/>
      <c r="AN35" s="866"/>
      <c r="AO35" s="866"/>
      <c r="AP35" s="866">
        <v>682</v>
      </c>
      <c r="AQ35" s="866"/>
      <c r="AR35" s="866"/>
      <c r="AS35" s="866"/>
      <c r="AT35" s="866"/>
      <c r="AU35" s="866">
        <v>682</v>
      </c>
      <c r="AV35" s="866"/>
      <c r="AW35" s="866"/>
      <c r="AX35" s="866"/>
      <c r="AY35" s="866"/>
      <c r="AZ35" s="867" t="s">
        <v>592</v>
      </c>
      <c r="BA35" s="867"/>
      <c r="BB35" s="867"/>
      <c r="BC35" s="867"/>
      <c r="BD35" s="867"/>
      <c r="BE35" s="868" t="s">
        <v>415</v>
      </c>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t="s">
        <v>416</v>
      </c>
      <c r="C36" s="817"/>
      <c r="D36" s="817"/>
      <c r="E36" s="817"/>
      <c r="F36" s="817"/>
      <c r="G36" s="817"/>
      <c r="H36" s="817"/>
      <c r="I36" s="817"/>
      <c r="J36" s="817"/>
      <c r="K36" s="817"/>
      <c r="L36" s="817"/>
      <c r="M36" s="817"/>
      <c r="N36" s="817"/>
      <c r="O36" s="817"/>
      <c r="P36" s="818"/>
      <c r="Q36" s="819">
        <v>78</v>
      </c>
      <c r="R36" s="820"/>
      <c r="S36" s="820"/>
      <c r="T36" s="820"/>
      <c r="U36" s="820"/>
      <c r="V36" s="820">
        <v>78</v>
      </c>
      <c r="W36" s="820"/>
      <c r="X36" s="820"/>
      <c r="Y36" s="820"/>
      <c r="Z36" s="820"/>
      <c r="AA36" s="820" t="s">
        <v>592</v>
      </c>
      <c r="AB36" s="820"/>
      <c r="AC36" s="820"/>
      <c r="AD36" s="820"/>
      <c r="AE36" s="821"/>
      <c r="AF36" s="822" t="s">
        <v>417</v>
      </c>
      <c r="AG36" s="823"/>
      <c r="AH36" s="823"/>
      <c r="AI36" s="823"/>
      <c r="AJ36" s="824"/>
      <c r="AK36" s="870">
        <v>64</v>
      </c>
      <c r="AL36" s="866"/>
      <c r="AM36" s="866"/>
      <c r="AN36" s="866"/>
      <c r="AO36" s="866"/>
      <c r="AP36" s="866">
        <v>205</v>
      </c>
      <c r="AQ36" s="866"/>
      <c r="AR36" s="866"/>
      <c r="AS36" s="866"/>
      <c r="AT36" s="866"/>
      <c r="AU36" s="866">
        <v>205</v>
      </c>
      <c r="AV36" s="866"/>
      <c r="AW36" s="866"/>
      <c r="AX36" s="866"/>
      <c r="AY36" s="866"/>
      <c r="AZ36" s="867" t="s">
        <v>592</v>
      </c>
      <c r="BA36" s="867"/>
      <c r="BB36" s="867"/>
      <c r="BC36" s="867"/>
      <c r="BD36" s="867"/>
      <c r="BE36" s="868" t="s">
        <v>418</v>
      </c>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t="s">
        <v>419</v>
      </c>
      <c r="C37" s="817"/>
      <c r="D37" s="817"/>
      <c r="E37" s="817"/>
      <c r="F37" s="817"/>
      <c r="G37" s="817"/>
      <c r="H37" s="817"/>
      <c r="I37" s="817"/>
      <c r="J37" s="817"/>
      <c r="K37" s="817"/>
      <c r="L37" s="817"/>
      <c r="M37" s="817"/>
      <c r="N37" s="817"/>
      <c r="O37" s="817"/>
      <c r="P37" s="818"/>
      <c r="Q37" s="819">
        <v>376</v>
      </c>
      <c r="R37" s="820"/>
      <c r="S37" s="820"/>
      <c r="T37" s="820"/>
      <c r="U37" s="820"/>
      <c r="V37" s="820">
        <v>376</v>
      </c>
      <c r="W37" s="820"/>
      <c r="X37" s="820"/>
      <c r="Y37" s="820"/>
      <c r="Z37" s="820"/>
      <c r="AA37" s="820" t="s">
        <v>592</v>
      </c>
      <c r="AB37" s="820"/>
      <c r="AC37" s="820"/>
      <c r="AD37" s="820"/>
      <c r="AE37" s="821"/>
      <c r="AF37" s="822" t="s">
        <v>417</v>
      </c>
      <c r="AG37" s="823"/>
      <c r="AH37" s="823"/>
      <c r="AI37" s="823"/>
      <c r="AJ37" s="824"/>
      <c r="AK37" s="870">
        <v>23</v>
      </c>
      <c r="AL37" s="866"/>
      <c r="AM37" s="866"/>
      <c r="AN37" s="866"/>
      <c r="AO37" s="866"/>
      <c r="AP37" s="866">
        <v>369</v>
      </c>
      <c r="AQ37" s="866"/>
      <c r="AR37" s="866"/>
      <c r="AS37" s="866"/>
      <c r="AT37" s="866"/>
      <c r="AU37" s="866">
        <v>369</v>
      </c>
      <c r="AV37" s="866"/>
      <c r="AW37" s="866"/>
      <c r="AX37" s="866"/>
      <c r="AY37" s="866"/>
      <c r="AZ37" s="867" t="s">
        <v>592</v>
      </c>
      <c r="BA37" s="867"/>
      <c r="BB37" s="867"/>
      <c r="BC37" s="867"/>
      <c r="BD37" s="867"/>
      <c r="BE37" s="868" t="s">
        <v>415</v>
      </c>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420</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391</v>
      </c>
      <c r="B63" s="825" t="s">
        <v>421</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2250</v>
      </c>
      <c r="AG63" s="880"/>
      <c r="AH63" s="880"/>
      <c r="AI63" s="880"/>
      <c r="AJ63" s="881"/>
      <c r="AK63" s="882"/>
      <c r="AL63" s="877"/>
      <c r="AM63" s="877"/>
      <c r="AN63" s="877"/>
      <c r="AO63" s="877"/>
      <c r="AP63" s="880"/>
      <c r="AQ63" s="880"/>
      <c r="AR63" s="880"/>
      <c r="AS63" s="880"/>
      <c r="AT63" s="880"/>
      <c r="AU63" s="880"/>
      <c r="AV63" s="880"/>
      <c r="AW63" s="880"/>
      <c r="AX63" s="880"/>
      <c r="AY63" s="880"/>
      <c r="AZ63" s="884"/>
      <c r="BA63" s="884"/>
      <c r="BB63" s="884"/>
      <c r="BC63" s="884"/>
      <c r="BD63" s="884"/>
      <c r="BE63" s="885"/>
      <c r="BF63" s="885"/>
      <c r="BG63" s="885"/>
      <c r="BH63" s="885"/>
      <c r="BI63" s="886"/>
      <c r="BJ63" s="887" t="s">
        <v>417</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423</v>
      </c>
      <c r="B66" s="764"/>
      <c r="C66" s="764"/>
      <c r="D66" s="764"/>
      <c r="E66" s="764"/>
      <c r="F66" s="764"/>
      <c r="G66" s="764"/>
      <c r="H66" s="764"/>
      <c r="I66" s="764"/>
      <c r="J66" s="764"/>
      <c r="K66" s="764"/>
      <c r="L66" s="764"/>
      <c r="M66" s="764"/>
      <c r="N66" s="764"/>
      <c r="O66" s="764"/>
      <c r="P66" s="765"/>
      <c r="Q66" s="769" t="s">
        <v>396</v>
      </c>
      <c r="R66" s="770"/>
      <c r="S66" s="770"/>
      <c r="T66" s="770"/>
      <c r="U66" s="771"/>
      <c r="V66" s="769" t="s">
        <v>424</v>
      </c>
      <c r="W66" s="770"/>
      <c r="X66" s="770"/>
      <c r="Y66" s="770"/>
      <c r="Z66" s="771"/>
      <c r="AA66" s="769" t="s">
        <v>398</v>
      </c>
      <c r="AB66" s="770"/>
      <c r="AC66" s="770"/>
      <c r="AD66" s="770"/>
      <c r="AE66" s="771"/>
      <c r="AF66" s="890" t="s">
        <v>399</v>
      </c>
      <c r="AG66" s="851"/>
      <c r="AH66" s="851"/>
      <c r="AI66" s="851"/>
      <c r="AJ66" s="891"/>
      <c r="AK66" s="769" t="s">
        <v>425</v>
      </c>
      <c r="AL66" s="764"/>
      <c r="AM66" s="764"/>
      <c r="AN66" s="764"/>
      <c r="AO66" s="765"/>
      <c r="AP66" s="769" t="s">
        <v>401</v>
      </c>
      <c r="AQ66" s="770"/>
      <c r="AR66" s="770"/>
      <c r="AS66" s="770"/>
      <c r="AT66" s="771"/>
      <c r="AU66" s="769" t="s">
        <v>426</v>
      </c>
      <c r="AV66" s="770"/>
      <c r="AW66" s="770"/>
      <c r="AX66" s="770"/>
      <c r="AY66" s="771"/>
      <c r="AZ66" s="769" t="s">
        <v>377</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593</v>
      </c>
      <c r="C68" s="906"/>
      <c r="D68" s="906"/>
      <c r="E68" s="906"/>
      <c r="F68" s="906"/>
      <c r="G68" s="906"/>
      <c r="H68" s="906"/>
      <c r="I68" s="906"/>
      <c r="J68" s="906"/>
      <c r="K68" s="906"/>
      <c r="L68" s="906"/>
      <c r="M68" s="906"/>
      <c r="N68" s="906"/>
      <c r="O68" s="906"/>
      <c r="P68" s="907"/>
      <c r="Q68" s="908">
        <v>4846</v>
      </c>
      <c r="R68" s="902"/>
      <c r="S68" s="902"/>
      <c r="T68" s="902"/>
      <c r="U68" s="902"/>
      <c r="V68" s="902">
        <v>4807</v>
      </c>
      <c r="W68" s="902"/>
      <c r="X68" s="902"/>
      <c r="Y68" s="902"/>
      <c r="Z68" s="902"/>
      <c r="AA68" s="902">
        <v>39</v>
      </c>
      <c r="AB68" s="902"/>
      <c r="AC68" s="902"/>
      <c r="AD68" s="902"/>
      <c r="AE68" s="902"/>
      <c r="AF68" s="902">
        <v>16</v>
      </c>
      <c r="AG68" s="902"/>
      <c r="AH68" s="902"/>
      <c r="AI68" s="902"/>
      <c r="AJ68" s="902"/>
      <c r="AK68" s="902">
        <v>217</v>
      </c>
      <c r="AL68" s="902"/>
      <c r="AM68" s="902"/>
      <c r="AN68" s="902"/>
      <c r="AO68" s="902"/>
      <c r="AP68" s="902" t="s">
        <v>592</v>
      </c>
      <c r="AQ68" s="902"/>
      <c r="AR68" s="902"/>
      <c r="AS68" s="902"/>
      <c r="AT68" s="902"/>
      <c r="AU68" s="902" t="s">
        <v>592</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594</v>
      </c>
      <c r="C69" s="910"/>
      <c r="D69" s="910"/>
      <c r="E69" s="910"/>
      <c r="F69" s="910"/>
      <c r="G69" s="910"/>
      <c r="H69" s="910"/>
      <c r="I69" s="910"/>
      <c r="J69" s="910"/>
      <c r="K69" s="910"/>
      <c r="L69" s="910"/>
      <c r="M69" s="910"/>
      <c r="N69" s="910"/>
      <c r="O69" s="910"/>
      <c r="P69" s="911"/>
      <c r="Q69" s="912">
        <v>310</v>
      </c>
      <c r="R69" s="866"/>
      <c r="S69" s="866"/>
      <c r="T69" s="866"/>
      <c r="U69" s="866"/>
      <c r="V69" s="866">
        <v>280</v>
      </c>
      <c r="W69" s="866"/>
      <c r="X69" s="866"/>
      <c r="Y69" s="866"/>
      <c r="Z69" s="866"/>
      <c r="AA69" s="866">
        <v>30</v>
      </c>
      <c r="AB69" s="866"/>
      <c r="AC69" s="866"/>
      <c r="AD69" s="866"/>
      <c r="AE69" s="866"/>
      <c r="AF69" s="866">
        <v>30</v>
      </c>
      <c r="AG69" s="866"/>
      <c r="AH69" s="866"/>
      <c r="AI69" s="866"/>
      <c r="AJ69" s="866"/>
      <c r="AK69" s="866">
        <v>23</v>
      </c>
      <c r="AL69" s="866"/>
      <c r="AM69" s="866"/>
      <c r="AN69" s="866"/>
      <c r="AO69" s="866"/>
      <c r="AP69" s="866" t="s">
        <v>592</v>
      </c>
      <c r="AQ69" s="866"/>
      <c r="AR69" s="866"/>
      <c r="AS69" s="866"/>
      <c r="AT69" s="866"/>
      <c r="AU69" s="866" t="s">
        <v>592</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595</v>
      </c>
      <c r="C70" s="910"/>
      <c r="D70" s="910"/>
      <c r="E70" s="910"/>
      <c r="F70" s="910"/>
      <c r="G70" s="910"/>
      <c r="H70" s="910"/>
      <c r="I70" s="910"/>
      <c r="J70" s="910"/>
      <c r="K70" s="910"/>
      <c r="L70" s="910"/>
      <c r="M70" s="910"/>
      <c r="N70" s="910"/>
      <c r="O70" s="910"/>
      <c r="P70" s="911"/>
      <c r="Q70" s="912">
        <v>118915</v>
      </c>
      <c r="R70" s="866"/>
      <c r="S70" s="866"/>
      <c r="T70" s="866"/>
      <c r="U70" s="866"/>
      <c r="V70" s="866">
        <v>115915</v>
      </c>
      <c r="W70" s="866"/>
      <c r="X70" s="866"/>
      <c r="Y70" s="866"/>
      <c r="Z70" s="866"/>
      <c r="AA70" s="866">
        <v>3000</v>
      </c>
      <c r="AB70" s="866"/>
      <c r="AC70" s="866"/>
      <c r="AD70" s="866"/>
      <c r="AE70" s="866"/>
      <c r="AF70" s="866" t="s">
        <v>592</v>
      </c>
      <c r="AG70" s="866"/>
      <c r="AH70" s="866"/>
      <c r="AI70" s="866"/>
      <c r="AJ70" s="866"/>
      <c r="AK70" s="866" t="s">
        <v>592</v>
      </c>
      <c r="AL70" s="866"/>
      <c r="AM70" s="866"/>
      <c r="AN70" s="866"/>
      <c r="AO70" s="866"/>
      <c r="AP70" s="866" t="s">
        <v>592</v>
      </c>
      <c r="AQ70" s="866"/>
      <c r="AR70" s="866"/>
      <c r="AS70" s="866"/>
      <c r="AT70" s="866"/>
      <c r="AU70" s="866" t="s">
        <v>592</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c r="C71" s="910"/>
      <c r="D71" s="910"/>
      <c r="E71" s="910"/>
      <c r="F71" s="910"/>
      <c r="G71" s="910"/>
      <c r="H71" s="910"/>
      <c r="I71" s="910"/>
      <c r="J71" s="910"/>
      <c r="K71" s="910"/>
      <c r="L71" s="910"/>
      <c r="M71" s="910"/>
      <c r="N71" s="910"/>
      <c r="O71" s="910"/>
      <c r="P71" s="911"/>
      <c r="Q71" s="912"/>
      <c r="R71" s="866"/>
      <c r="S71" s="866"/>
      <c r="T71" s="866"/>
      <c r="U71" s="866"/>
      <c r="V71" s="866"/>
      <c r="W71" s="866"/>
      <c r="X71" s="866"/>
      <c r="Y71" s="866"/>
      <c r="Z71" s="866"/>
      <c r="AA71" s="866"/>
      <c r="AB71" s="866"/>
      <c r="AC71" s="866"/>
      <c r="AD71" s="866"/>
      <c r="AE71" s="866"/>
      <c r="AF71" s="866"/>
      <c r="AG71" s="866"/>
      <c r="AH71" s="866"/>
      <c r="AI71" s="866"/>
      <c r="AJ71" s="866"/>
      <c r="AK71" s="866"/>
      <c r="AL71" s="866"/>
      <c r="AM71" s="866"/>
      <c r="AN71" s="866"/>
      <c r="AO71" s="866"/>
      <c r="AP71" s="866"/>
      <c r="AQ71" s="866"/>
      <c r="AR71" s="866"/>
      <c r="AS71" s="866"/>
      <c r="AT71" s="866"/>
      <c r="AU71" s="866"/>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c r="C72" s="910"/>
      <c r="D72" s="910"/>
      <c r="E72" s="910"/>
      <c r="F72" s="910"/>
      <c r="G72" s="910"/>
      <c r="H72" s="910"/>
      <c r="I72" s="910"/>
      <c r="J72" s="910"/>
      <c r="K72" s="910"/>
      <c r="L72" s="910"/>
      <c r="M72" s="910"/>
      <c r="N72" s="910"/>
      <c r="O72" s="910"/>
      <c r="P72" s="911"/>
      <c r="Q72" s="912"/>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c r="C73" s="910"/>
      <c r="D73" s="910"/>
      <c r="E73" s="910"/>
      <c r="F73" s="910"/>
      <c r="G73" s="910"/>
      <c r="H73" s="910"/>
      <c r="I73" s="910"/>
      <c r="J73" s="910"/>
      <c r="K73" s="910"/>
      <c r="L73" s="910"/>
      <c r="M73" s="910"/>
      <c r="N73" s="910"/>
      <c r="O73" s="910"/>
      <c r="P73" s="911"/>
      <c r="Q73" s="912"/>
      <c r="R73" s="866"/>
      <c r="S73" s="866"/>
      <c r="T73" s="866"/>
      <c r="U73" s="866"/>
      <c r="V73" s="866"/>
      <c r="W73" s="866"/>
      <c r="X73" s="866"/>
      <c r="Y73" s="866"/>
      <c r="Z73" s="866"/>
      <c r="AA73" s="866"/>
      <c r="AB73" s="866"/>
      <c r="AC73" s="866"/>
      <c r="AD73" s="866"/>
      <c r="AE73" s="866"/>
      <c r="AF73" s="866"/>
      <c r="AG73" s="866"/>
      <c r="AH73" s="866"/>
      <c r="AI73" s="866"/>
      <c r="AJ73" s="866"/>
      <c r="AK73" s="866"/>
      <c r="AL73" s="866"/>
      <c r="AM73" s="866"/>
      <c r="AN73" s="866"/>
      <c r="AO73" s="866"/>
      <c r="AP73" s="866"/>
      <c r="AQ73" s="866"/>
      <c r="AR73" s="866"/>
      <c r="AS73" s="866"/>
      <c r="AT73" s="866"/>
      <c r="AU73" s="866"/>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c r="C74" s="910"/>
      <c r="D74" s="910"/>
      <c r="E74" s="910"/>
      <c r="F74" s="910"/>
      <c r="G74" s="910"/>
      <c r="H74" s="910"/>
      <c r="I74" s="910"/>
      <c r="J74" s="910"/>
      <c r="K74" s="910"/>
      <c r="L74" s="910"/>
      <c r="M74" s="910"/>
      <c r="N74" s="910"/>
      <c r="O74" s="910"/>
      <c r="P74" s="911"/>
      <c r="Q74" s="912"/>
      <c r="R74" s="866"/>
      <c r="S74" s="866"/>
      <c r="T74" s="866"/>
      <c r="U74" s="866"/>
      <c r="V74" s="866"/>
      <c r="W74" s="866"/>
      <c r="X74" s="866"/>
      <c r="Y74" s="866"/>
      <c r="Z74" s="866"/>
      <c r="AA74" s="866"/>
      <c r="AB74" s="866"/>
      <c r="AC74" s="866"/>
      <c r="AD74" s="866"/>
      <c r="AE74" s="866"/>
      <c r="AF74" s="866"/>
      <c r="AG74" s="866"/>
      <c r="AH74" s="866"/>
      <c r="AI74" s="866"/>
      <c r="AJ74" s="866"/>
      <c r="AK74" s="866"/>
      <c r="AL74" s="866"/>
      <c r="AM74" s="866"/>
      <c r="AN74" s="866"/>
      <c r="AO74" s="866"/>
      <c r="AP74" s="866"/>
      <c r="AQ74" s="866"/>
      <c r="AR74" s="866"/>
      <c r="AS74" s="866"/>
      <c r="AT74" s="866"/>
      <c r="AU74" s="866"/>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c r="C75" s="910"/>
      <c r="D75" s="910"/>
      <c r="E75" s="910"/>
      <c r="F75" s="910"/>
      <c r="G75" s="910"/>
      <c r="H75" s="910"/>
      <c r="I75" s="910"/>
      <c r="J75" s="910"/>
      <c r="K75" s="910"/>
      <c r="L75" s="910"/>
      <c r="M75" s="910"/>
      <c r="N75" s="910"/>
      <c r="O75" s="910"/>
      <c r="P75" s="911"/>
      <c r="Q75" s="913"/>
      <c r="R75" s="914"/>
      <c r="S75" s="914"/>
      <c r="T75" s="914"/>
      <c r="U75" s="870"/>
      <c r="V75" s="915"/>
      <c r="W75" s="914"/>
      <c r="X75" s="914"/>
      <c r="Y75" s="914"/>
      <c r="Z75" s="870"/>
      <c r="AA75" s="915"/>
      <c r="AB75" s="914"/>
      <c r="AC75" s="914"/>
      <c r="AD75" s="914"/>
      <c r="AE75" s="870"/>
      <c r="AF75" s="915"/>
      <c r="AG75" s="914"/>
      <c r="AH75" s="914"/>
      <c r="AI75" s="914"/>
      <c r="AJ75" s="870"/>
      <c r="AK75" s="915"/>
      <c r="AL75" s="914"/>
      <c r="AM75" s="914"/>
      <c r="AN75" s="914"/>
      <c r="AO75" s="870"/>
      <c r="AP75" s="915"/>
      <c r="AQ75" s="914"/>
      <c r="AR75" s="914"/>
      <c r="AS75" s="914"/>
      <c r="AT75" s="870"/>
      <c r="AU75" s="915"/>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c r="C76" s="910"/>
      <c r="D76" s="910"/>
      <c r="E76" s="910"/>
      <c r="F76" s="910"/>
      <c r="G76" s="910"/>
      <c r="H76" s="910"/>
      <c r="I76" s="910"/>
      <c r="J76" s="910"/>
      <c r="K76" s="910"/>
      <c r="L76" s="910"/>
      <c r="M76" s="910"/>
      <c r="N76" s="910"/>
      <c r="O76" s="910"/>
      <c r="P76" s="911"/>
      <c r="Q76" s="913"/>
      <c r="R76" s="914"/>
      <c r="S76" s="914"/>
      <c r="T76" s="914"/>
      <c r="U76" s="870"/>
      <c r="V76" s="915"/>
      <c r="W76" s="914"/>
      <c r="X76" s="914"/>
      <c r="Y76" s="914"/>
      <c r="Z76" s="870"/>
      <c r="AA76" s="915"/>
      <c r="AB76" s="914"/>
      <c r="AC76" s="914"/>
      <c r="AD76" s="914"/>
      <c r="AE76" s="870"/>
      <c r="AF76" s="915"/>
      <c r="AG76" s="914"/>
      <c r="AH76" s="914"/>
      <c r="AI76" s="914"/>
      <c r="AJ76" s="870"/>
      <c r="AK76" s="915"/>
      <c r="AL76" s="914"/>
      <c r="AM76" s="914"/>
      <c r="AN76" s="914"/>
      <c r="AO76" s="870"/>
      <c r="AP76" s="915"/>
      <c r="AQ76" s="914"/>
      <c r="AR76" s="914"/>
      <c r="AS76" s="914"/>
      <c r="AT76" s="870"/>
      <c r="AU76" s="915"/>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391</v>
      </c>
      <c r="B88" s="825" t="s">
        <v>427</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c r="AG88" s="880"/>
      <c r="AH88" s="880"/>
      <c r="AI88" s="880"/>
      <c r="AJ88" s="880"/>
      <c r="AK88" s="877"/>
      <c r="AL88" s="877"/>
      <c r="AM88" s="877"/>
      <c r="AN88" s="877"/>
      <c r="AO88" s="877"/>
      <c r="AP88" s="880"/>
      <c r="AQ88" s="880"/>
      <c r="AR88" s="880"/>
      <c r="AS88" s="880"/>
      <c r="AT88" s="880"/>
      <c r="AU88" s="880"/>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825" t="s">
        <v>428</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429</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430</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433</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434</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435</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436</v>
      </c>
      <c r="AB109" s="929"/>
      <c r="AC109" s="929"/>
      <c r="AD109" s="929"/>
      <c r="AE109" s="930"/>
      <c r="AF109" s="928" t="s">
        <v>437</v>
      </c>
      <c r="AG109" s="929"/>
      <c r="AH109" s="929"/>
      <c r="AI109" s="929"/>
      <c r="AJ109" s="930"/>
      <c r="AK109" s="928" t="s">
        <v>307</v>
      </c>
      <c r="AL109" s="929"/>
      <c r="AM109" s="929"/>
      <c r="AN109" s="929"/>
      <c r="AO109" s="930"/>
      <c r="AP109" s="928" t="s">
        <v>438</v>
      </c>
      <c r="AQ109" s="929"/>
      <c r="AR109" s="929"/>
      <c r="AS109" s="929"/>
      <c r="AT109" s="931"/>
      <c r="AU109" s="948" t="s">
        <v>435</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436</v>
      </c>
      <c r="BR109" s="929"/>
      <c r="BS109" s="929"/>
      <c r="BT109" s="929"/>
      <c r="BU109" s="930"/>
      <c r="BV109" s="928" t="s">
        <v>437</v>
      </c>
      <c r="BW109" s="929"/>
      <c r="BX109" s="929"/>
      <c r="BY109" s="929"/>
      <c r="BZ109" s="930"/>
      <c r="CA109" s="928" t="s">
        <v>307</v>
      </c>
      <c r="CB109" s="929"/>
      <c r="CC109" s="929"/>
      <c r="CD109" s="929"/>
      <c r="CE109" s="930"/>
      <c r="CF109" s="949" t="s">
        <v>438</v>
      </c>
      <c r="CG109" s="949"/>
      <c r="CH109" s="949"/>
      <c r="CI109" s="949"/>
      <c r="CJ109" s="949"/>
      <c r="CK109" s="928" t="s">
        <v>439</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436</v>
      </c>
      <c r="DH109" s="929"/>
      <c r="DI109" s="929"/>
      <c r="DJ109" s="929"/>
      <c r="DK109" s="930"/>
      <c r="DL109" s="928" t="s">
        <v>437</v>
      </c>
      <c r="DM109" s="929"/>
      <c r="DN109" s="929"/>
      <c r="DO109" s="929"/>
      <c r="DP109" s="930"/>
      <c r="DQ109" s="928" t="s">
        <v>307</v>
      </c>
      <c r="DR109" s="929"/>
      <c r="DS109" s="929"/>
      <c r="DT109" s="929"/>
      <c r="DU109" s="930"/>
      <c r="DV109" s="928" t="s">
        <v>438</v>
      </c>
      <c r="DW109" s="929"/>
      <c r="DX109" s="929"/>
      <c r="DY109" s="929"/>
      <c r="DZ109" s="931"/>
    </row>
    <row r="110" spans="1:131" s="230" customFormat="1" ht="26.25" customHeight="1" x14ac:dyDescent="0.15">
      <c r="A110" s="932" t="s">
        <v>440</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3307345</v>
      </c>
      <c r="AB110" s="936"/>
      <c r="AC110" s="936"/>
      <c r="AD110" s="936"/>
      <c r="AE110" s="937"/>
      <c r="AF110" s="938">
        <v>3235797</v>
      </c>
      <c r="AG110" s="936"/>
      <c r="AH110" s="936"/>
      <c r="AI110" s="936"/>
      <c r="AJ110" s="937"/>
      <c r="AK110" s="938">
        <v>3037234</v>
      </c>
      <c r="AL110" s="936"/>
      <c r="AM110" s="936"/>
      <c r="AN110" s="936"/>
      <c r="AO110" s="937"/>
      <c r="AP110" s="939">
        <v>28.6</v>
      </c>
      <c r="AQ110" s="940"/>
      <c r="AR110" s="940"/>
      <c r="AS110" s="940"/>
      <c r="AT110" s="941"/>
      <c r="AU110" s="942" t="s">
        <v>75</v>
      </c>
      <c r="AV110" s="943"/>
      <c r="AW110" s="943"/>
      <c r="AX110" s="943"/>
      <c r="AY110" s="943"/>
      <c r="AZ110" s="965" t="s">
        <v>441</v>
      </c>
      <c r="BA110" s="933"/>
      <c r="BB110" s="933"/>
      <c r="BC110" s="933"/>
      <c r="BD110" s="933"/>
      <c r="BE110" s="933"/>
      <c r="BF110" s="933"/>
      <c r="BG110" s="933"/>
      <c r="BH110" s="933"/>
      <c r="BI110" s="933"/>
      <c r="BJ110" s="933"/>
      <c r="BK110" s="933"/>
      <c r="BL110" s="933"/>
      <c r="BM110" s="933"/>
      <c r="BN110" s="933"/>
      <c r="BO110" s="933"/>
      <c r="BP110" s="934"/>
      <c r="BQ110" s="966">
        <v>31148557</v>
      </c>
      <c r="BR110" s="967"/>
      <c r="BS110" s="967"/>
      <c r="BT110" s="967"/>
      <c r="BU110" s="967"/>
      <c r="BV110" s="967">
        <v>32052771</v>
      </c>
      <c r="BW110" s="967"/>
      <c r="BX110" s="967"/>
      <c r="BY110" s="967"/>
      <c r="BZ110" s="967"/>
      <c r="CA110" s="967">
        <v>31125193</v>
      </c>
      <c r="CB110" s="967"/>
      <c r="CC110" s="967"/>
      <c r="CD110" s="967"/>
      <c r="CE110" s="967"/>
      <c r="CF110" s="980">
        <v>293</v>
      </c>
      <c r="CG110" s="981"/>
      <c r="CH110" s="981"/>
      <c r="CI110" s="981"/>
      <c r="CJ110" s="981"/>
      <c r="CK110" s="982" t="s">
        <v>442</v>
      </c>
      <c r="CL110" s="983"/>
      <c r="CM110" s="965" t="s">
        <v>443</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444</v>
      </c>
      <c r="DH110" s="967"/>
      <c r="DI110" s="967"/>
      <c r="DJ110" s="967"/>
      <c r="DK110" s="967"/>
      <c r="DL110" s="967" t="s">
        <v>138</v>
      </c>
      <c r="DM110" s="967"/>
      <c r="DN110" s="967"/>
      <c r="DO110" s="967"/>
      <c r="DP110" s="967"/>
      <c r="DQ110" s="967" t="s">
        <v>445</v>
      </c>
      <c r="DR110" s="967"/>
      <c r="DS110" s="967"/>
      <c r="DT110" s="967"/>
      <c r="DU110" s="967"/>
      <c r="DV110" s="968" t="s">
        <v>138</v>
      </c>
      <c r="DW110" s="968"/>
      <c r="DX110" s="968"/>
      <c r="DY110" s="968"/>
      <c r="DZ110" s="969"/>
    </row>
    <row r="111" spans="1:131" s="230" customFormat="1" ht="26.25" customHeight="1" x14ac:dyDescent="0.15">
      <c r="A111" s="970" t="s">
        <v>446</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447</v>
      </c>
      <c r="AB111" s="974"/>
      <c r="AC111" s="974"/>
      <c r="AD111" s="974"/>
      <c r="AE111" s="975"/>
      <c r="AF111" s="976" t="s">
        <v>445</v>
      </c>
      <c r="AG111" s="974"/>
      <c r="AH111" s="974"/>
      <c r="AI111" s="974"/>
      <c r="AJ111" s="975"/>
      <c r="AK111" s="976" t="s">
        <v>445</v>
      </c>
      <c r="AL111" s="974"/>
      <c r="AM111" s="974"/>
      <c r="AN111" s="974"/>
      <c r="AO111" s="975"/>
      <c r="AP111" s="977" t="s">
        <v>138</v>
      </c>
      <c r="AQ111" s="978"/>
      <c r="AR111" s="978"/>
      <c r="AS111" s="978"/>
      <c r="AT111" s="979"/>
      <c r="AU111" s="944"/>
      <c r="AV111" s="945"/>
      <c r="AW111" s="945"/>
      <c r="AX111" s="945"/>
      <c r="AY111" s="945"/>
      <c r="AZ111" s="958" t="s">
        <v>448</v>
      </c>
      <c r="BA111" s="959"/>
      <c r="BB111" s="959"/>
      <c r="BC111" s="959"/>
      <c r="BD111" s="959"/>
      <c r="BE111" s="959"/>
      <c r="BF111" s="959"/>
      <c r="BG111" s="959"/>
      <c r="BH111" s="959"/>
      <c r="BI111" s="959"/>
      <c r="BJ111" s="959"/>
      <c r="BK111" s="959"/>
      <c r="BL111" s="959"/>
      <c r="BM111" s="959"/>
      <c r="BN111" s="959"/>
      <c r="BO111" s="959"/>
      <c r="BP111" s="960"/>
      <c r="BQ111" s="961">
        <v>319733</v>
      </c>
      <c r="BR111" s="962"/>
      <c r="BS111" s="962"/>
      <c r="BT111" s="962"/>
      <c r="BU111" s="962"/>
      <c r="BV111" s="962">
        <v>44016</v>
      </c>
      <c r="BW111" s="962"/>
      <c r="BX111" s="962"/>
      <c r="BY111" s="962"/>
      <c r="BZ111" s="962"/>
      <c r="CA111" s="962">
        <v>26618</v>
      </c>
      <c r="CB111" s="962"/>
      <c r="CC111" s="962"/>
      <c r="CD111" s="962"/>
      <c r="CE111" s="962"/>
      <c r="CF111" s="956">
        <v>0.3</v>
      </c>
      <c r="CG111" s="957"/>
      <c r="CH111" s="957"/>
      <c r="CI111" s="957"/>
      <c r="CJ111" s="957"/>
      <c r="CK111" s="984"/>
      <c r="CL111" s="985"/>
      <c r="CM111" s="958" t="s">
        <v>449</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138</v>
      </c>
      <c r="DH111" s="962"/>
      <c r="DI111" s="962"/>
      <c r="DJ111" s="962"/>
      <c r="DK111" s="962"/>
      <c r="DL111" s="962" t="s">
        <v>138</v>
      </c>
      <c r="DM111" s="962"/>
      <c r="DN111" s="962"/>
      <c r="DO111" s="962"/>
      <c r="DP111" s="962"/>
      <c r="DQ111" s="962" t="s">
        <v>445</v>
      </c>
      <c r="DR111" s="962"/>
      <c r="DS111" s="962"/>
      <c r="DT111" s="962"/>
      <c r="DU111" s="962"/>
      <c r="DV111" s="963" t="s">
        <v>450</v>
      </c>
      <c r="DW111" s="963"/>
      <c r="DX111" s="963"/>
      <c r="DY111" s="963"/>
      <c r="DZ111" s="964"/>
    </row>
    <row r="112" spans="1:131" s="230" customFormat="1" ht="26.25" customHeight="1" x14ac:dyDescent="0.15">
      <c r="A112" s="988" t="s">
        <v>451</v>
      </c>
      <c r="B112" s="989"/>
      <c r="C112" s="959" t="s">
        <v>452</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445</v>
      </c>
      <c r="AB112" s="995"/>
      <c r="AC112" s="995"/>
      <c r="AD112" s="995"/>
      <c r="AE112" s="996"/>
      <c r="AF112" s="997" t="s">
        <v>138</v>
      </c>
      <c r="AG112" s="995"/>
      <c r="AH112" s="995"/>
      <c r="AI112" s="995"/>
      <c r="AJ112" s="996"/>
      <c r="AK112" s="997" t="s">
        <v>444</v>
      </c>
      <c r="AL112" s="995"/>
      <c r="AM112" s="995"/>
      <c r="AN112" s="995"/>
      <c r="AO112" s="996"/>
      <c r="AP112" s="998" t="s">
        <v>445</v>
      </c>
      <c r="AQ112" s="999"/>
      <c r="AR112" s="999"/>
      <c r="AS112" s="999"/>
      <c r="AT112" s="1000"/>
      <c r="AU112" s="944"/>
      <c r="AV112" s="945"/>
      <c r="AW112" s="945"/>
      <c r="AX112" s="945"/>
      <c r="AY112" s="945"/>
      <c r="AZ112" s="958" t="s">
        <v>453</v>
      </c>
      <c r="BA112" s="959"/>
      <c r="BB112" s="959"/>
      <c r="BC112" s="959"/>
      <c r="BD112" s="959"/>
      <c r="BE112" s="959"/>
      <c r="BF112" s="959"/>
      <c r="BG112" s="959"/>
      <c r="BH112" s="959"/>
      <c r="BI112" s="959"/>
      <c r="BJ112" s="959"/>
      <c r="BK112" s="959"/>
      <c r="BL112" s="959"/>
      <c r="BM112" s="959"/>
      <c r="BN112" s="959"/>
      <c r="BO112" s="959"/>
      <c r="BP112" s="960"/>
      <c r="BQ112" s="961">
        <v>12626928</v>
      </c>
      <c r="BR112" s="962"/>
      <c r="BS112" s="962"/>
      <c r="BT112" s="962"/>
      <c r="BU112" s="962"/>
      <c r="BV112" s="962">
        <v>12867395</v>
      </c>
      <c r="BW112" s="962"/>
      <c r="BX112" s="962"/>
      <c r="BY112" s="962"/>
      <c r="BZ112" s="962"/>
      <c r="CA112" s="962">
        <v>13524236</v>
      </c>
      <c r="CB112" s="962"/>
      <c r="CC112" s="962"/>
      <c r="CD112" s="962"/>
      <c r="CE112" s="962"/>
      <c r="CF112" s="956">
        <v>127.3</v>
      </c>
      <c r="CG112" s="957"/>
      <c r="CH112" s="957"/>
      <c r="CI112" s="957"/>
      <c r="CJ112" s="957"/>
      <c r="CK112" s="984"/>
      <c r="CL112" s="985"/>
      <c r="CM112" s="958" t="s">
        <v>454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455</v>
      </c>
      <c r="DH112" s="962"/>
      <c r="DI112" s="962"/>
      <c r="DJ112" s="962"/>
      <c r="DK112" s="962"/>
      <c r="DL112" s="962" t="s">
        <v>456</v>
      </c>
      <c r="DM112" s="962"/>
      <c r="DN112" s="962"/>
      <c r="DO112" s="962"/>
      <c r="DP112" s="962"/>
      <c r="DQ112" s="962" t="s">
        <v>445</v>
      </c>
      <c r="DR112" s="962"/>
      <c r="DS112" s="962"/>
      <c r="DT112" s="962"/>
      <c r="DU112" s="962"/>
      <c r="DV112" s="963" t="s">
        <v>445</v>
      </c>
      <c r="DW112" s="963"/>
      <c r="DX112" s="963"/>
      <c r="DY112" s="963"/>
      <c r="DZ112" s="964"/>
    </row>
    <row r="113" spans="1:130" s="230" customFormat="1" ht="26.25" customHeight="1" x14ac:dyDescent="0.15">
      <c r="A113" s="990"/>
      <c r="B113" s="991"/>
      <c r="C113" s="959" t="s">
        <v>457</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661122</v>
      </c>
      <c r="AB113" s="974"/>
      <c r="AC113" s="974"/>
      <c r="AD113" s="974"/>
      <c r="AE113" s="975"/>
      <c r="AF113" s="976">
        <v>743909</v>
      </c>
      <c r="AG113" s="974"/>
      <c r="AH113" s="974"/>
      <c r="AI113" s="974"/>
      <c r="AJ113" s="975"/>
      <c r="AK113" s="976">
        <v>695196</v>
      </c>
      <c r="AL113" s="974"/>
      <c r="AM113" s="974"/>
      <c r="AN113" s="974"/>
      <c r="AO113" s="975"/>
      <c r="AP113" s="977">
        <v>6.5</v>
      </c>
      <c r="AQ113" s="978"/>
      <c r="AR113" s="978"/>
      <c r="AS113" s="978"/>
      <c r="AT113" s="979"/>
      <c r="AU113" s="944"/>
      <c r="AV113" s="945"/>
      <c r="AW113" s="945"/>
      <c r="AX113" s="945"/>
      <c r="AY113" s="945"/>
      <c r="AZ113" s="958" t="s">
        <v>458</v>
      </c>
      <c r="BA113" s="959"/>
      <c r="BB113" s="959"/>
      <c r="BC113" s="959"/>
      <c r="BD113" s="959"/>
      <c r="BE113" s="959"/>
      <c r="BF113" s="959"/>
      <c r="BG113" s="959"/>
      <c r="BH113" s="959"/>
      <c r="BI113" s="959"/>
      <c r="BJ113" s="959"/>
      <c r="BK113" s="959"/>
      <c r="BL113" s="959"/>
      <c r="BM113" s="959"/>
      <c r="BN113" s="959"/>
      <c r="BO113" s="959"/>
      <c r="BP113" s="960"/>
      <c r="BQ113" s="961" t="s">
        <v>445</v>
      </c>
      <c r="BR113" s="962"/>
      <c r="BS113" s="962"/>
      <c r="BT113" s="962"/>
      <c r="BU113" s="962"/>
      <c r="BV113" s="962" t="s">
        <v>138</v>
      </c>
      <c r="BW113" s="962"/>
      <c r="BX113" s="962"/>
      <c r="BY113" s="962"/>
      <c r="BZ113" s="962"/>
      <c r="CA113" s="962" t="s">
        <v>445</v>
      </c>
      <c r="CB113" s="962"/>
      <c r="CC113" s="962"/>
      <c r="CD113" s="962"/>
      <c r="CE113" s="962"/>
      <c r="CF113" s="956" t="s">
        <v>455</v>
      </c>
      <c r="CG113" s="957"/>
      <c r="CH113" s="957"/>
      <c r="CI113" s="957"/>
      <c r="CJ113" s="957"/>
      <c r="CK113" s="984"/>
      <c r="CL113" s="985"/>
      <c r="CM113" s="958" t="s">
        <v>459</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138</v>
      </c>
      <c r="DH113" s="995"/>
      <c r="DI113" s="995"/>
      <c r="DJ113" s="995"/>
      <c r="DK113" s="996"/>
      <c r="DL113" s="997" t="s">
        <v>138</v>
      </c>
      <c r="DM113" s="995"/>
      <c r="DN113" s="995"/>
      <c r="DO113" s="995"/>
      <c r="DP113" s="996"/>
      <c r="DQ113" s="997" t="s">
        <v>447</v>
      </c>
      <c r="DR113" s="995"/>
      <c r="DS113" s="995"/>
      <c r="DT113" s="995"/>
      <c r="DU113" s="996"/>
      <c r="DV113" s="998" t="s">
        <v>138</v>
      </c>
      <c r="DW113" s="999"/>
      <c r="DX113" s="999"/>
      <c r="DY113" s="999"/>
      <c r="DZ113" s="1000"/>
    </row>
    <row r="114" spans="1:130" s="230" customFormat="1" ht="26.25" customHeight="1" x14ac:dyDescent="0.15">
      <c r="A114" s="990"/>
      <c r="B114" s="991"/>
      <c r="C114" s="959" t="s">
        <v>460</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t="s">
        <v>138</v>
      </c>
      <c r="AB114" s="995"/>
      <c r="AC114" s="995"/>
      <c r="AD114" s="995"/>
      <c r="AE114" s="996"/>
      <c r="AF114" s="997" t="s">
        <v>461</v>
      </c>
      <c r="AG114" s="995"/>
      <c r="AH114" s="995"/>
      <c r="AI114" s="995"/>
      <c r="AJ114" s="996"/>
      <c r="AK114" s="997" t="s">
        <v>138</v>
      </c>
      <c r="AL114" s="995"/>
      <c r="AM114" s="995"/>
      <c r="AN114" s="995"/>
      <c r="AO114" s="996"/>
      <c r="AP114" s="998" t="s">
        <v>138</v>
      </c>
      <c r="AQ114" s="999"/>
      <c r="AR114" s="999"/>
      <c r="AS114" s="999"/>
      <c r="AT114" s="1000"/>
      <c r="AU114" s="944"/>
      <c r="AV114" s="945"/>
      <c r="AW114" s="945"/>
      <c r="AX114" s="945"/>
      <c r="AY114" s="945"/>
      <c r="AZ114" s="958" t="s">
        <v>462</v>
      </c>
      <c r="BA114" s="959"/>
      <c r="BB114" s="959"/>
      <c r="BC114" s="959"/>
      <c r="BD114" s="959"/>
      <c r="BE114" s="959"/>
      <c r="BF114" s="959"/>
      <c r="BG114" s="959"/>
      <c r="BH114" s="959"/>
      <c r="BI114" s="959"/>
      <c r="BJ114" s="959"/>
      <c r="BK114" s="959"/>
      <c r="BL114" s="959"/>
      <c r="BM114" s="959"/>
      <c r="BN114" s="959"/>
      <c r="BO114" s="959"/>
      <c r="BP114" s="960"/>
      <c r="BQ114" s="961">
        <v>3980374</v>
      </c>
      <c r="BR114" s="962"/>
      <c r="BS114" s="962"/>
      <c r="BT114" s="962"/>
      <c r="BU114" s="962"/>
      <c r="BV114" s="962">
        <v>3904178</v>
      </c>
      <c r="BW114" s="962"/>
      <c r="BX114" s="962"/>
      <c r="BY114" s="962"/>
      <c r="BZ114" s="962"/>
      <c r="CA114" s="962">
        <v>3831291</v>
      </c>
      <c r="CB114" s="962"/>
      <c r="CC114" s="962"/>
      <c r="CD114" s="962"/>
      <c r="CE114" s="962"/>
      <c r="CF114" s="956">
        <v>36.1</v>
      </c>
      <c r="CG114" s="957"/>
      <c r="CH114" s="957"/>
      <c r="CI114" s="957"/>
      <c r="CJ114" s="957"/>
      <c r="CK114" s="984"/>
      <c r="CL114" s="985"/>
      <c r="CM114" s="958" t="s">
        <v>463</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455</v>
      </c>
      <c r="DH114" s="995"/>
      <c r="DI114" s="995"/>
      <c r="DJ114" s="995"/>
      <c r="DK114" s="996"/>
      <c r="DL114" s="997" t="s">
        <v>138</v>
      </c>
      <c r="DM114" s="995"/>
      <c r="DN114" s="995"/>
      <c r="DO114" s="995"/>
      <c r="DP114" s="996"/>
      <c r="DQ114" s="997" t="s">
        <v>138</v>
      </c>
      <c r="DR114" s="995"/>
      <c r="DS114" s="995"/>
      <c r="DT114" s="995"/>
      <c r="DU114" s="996"/>
      <c r="DV114" s="998" t="s">
        <v>138</v>
      </c>
      <c r="DW114" s="999"/>
      <c r="DX114" s="999"/>
      <c r="DY114" s="999"/>
      <c r="DZ114" s="1000"/>
    </row>
    <row r="115" spans="1:130" s="230" customFormat="1" ht="26.25" customHeight="1" x14ac:dyDescent="0.15">
      <c r="A115" s="990"/>
      <c r="B115" s="991"/>
      <c r="C115" s="959" t="s">
        <v>464</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v>129741</v>
      </c>
      <c r="AB115" s="974"/>
      <c r="AC115" s="974"/>
      <c r="AD115" s="974"/>
      <c r="AE115" s="975"/>
      <c r="AF115" s="976">
        <v>131939</v>
      </c>
      <c r="AG115" s="974"/>
      <c r="AH115" s="974"/>
      <c r="AI115" s="974"/>
      <c r="AJ115" s="975"/>
      <c r="AK115" s="976">
        <v>16914</v>
      </c>
      <c r="AL115" s="974"/>
      <c r="AM115" s="974"/>
      <c r="AN115" s="974"/>
      <c r="AO115" s="975"/>
      <c r="AP115" s="977">
        <v>0.2</v>
      </c>
      <c r="AQ115" s="978"/>
      <c r="AR115" s="978"/>
      <c r="AS115" s="978"/>
      <c r="AT115" s="979"/>
      <c r="AU115" s="944"/>
      <c r="AV115" s="945"/>
      <c r="AW115" s="945"/>
      <c r="AX115" s="945"/>
      <c r="AY115" s="945"/>
      <c r="AZ115" s="958" t="s">
        <v>465</v>
      </c>
      <c r="BA115" s="959"/>
      <c r="BB115" s="959"/>
      <c r="BC115" s="959"/>
      <c r="BD115" s="959"/>
      <c r="BE115" s="959"/>
      <c r="BF115" s="959"/>
      <c r="BG115" s="959"/>
      <c r="BH115" s="959"/>
      <c r="BI115" s="959"/>
      <c r="BJ115" s="959"/>
      <c r="BK115" s="959"/>
      <c r="BL115" s="959"/>
      <c r="BM115" s="959"/>
      <c r="BN115" s="959"/>
      <c r="BO115" s="959"/>
      <c r="BP115" s="960"/>
      <c r="BQ115" s="961" t="s">
        <v>466</v>
      </c>
      <c r="BR115" s="962"/>
      <c r="BS115" s="962"/>
      <c r="BT115" s="962"/>
      <c r="BU115" s="962"/>
      <c r="BV115" s="962" t="s">
        <v>138</v>
      </c>
      <c r="BW115" s="962"/>
      <c r="BX115" s="962"/>
      <c r="BY115" s="962"/>
      <c r="BZ115" s="962"/>
      <c r="CA115" s="962" t="s">
        <v>444</v>
      </c>
      <c r="CB115" s="962"/>
      <c r="CC115" s="962"/>
      <c r="CD115" s="962"/>
      <c r="CE115" s="962"/>
      <c r="CF115" s="956" t="s">
        <v>455</v>
      </c>
      <c r="CG115" s="957"/>
      <c r="CH115" s="957"/>
      <c r="CI115" s="957"/>
      <c r="CJ115" s="957"/>
      <c r="CK115" s="984"/>
      <c r="CL115" s="985"/>
      <c r="CM115" s="958" t="s">
        <v>467</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445</v>
      </c>
      <c r="DH115" s="995"/>
      <c r="DI115" s="995"/>
      <c r="DJ115" s="995"/>
      <c r="DK115" s="996"/>
      <c r="DL115" s="997" t="s">
        <v>138</v>
      </c>
      <c r="DM115" s="995"/>
      <c r="DN115" s="995"/>
      <c r="DO115" s="995"/>
      <c r="DP115" s="996"/>
      <c r="DQ115" s="997" t="s">
        <v>138</v>
      </c>
      <c r="DR115" s="995"/>
      <c r="DS115" s="995"/>
      <c r="DT115" s="995"/>
      <c r="DU115" s="996"/>
      <c r="DV115" s="998" t="s">
        <v>445</v>
      </c>
      <c r="DW115" s="999"/>
      <c r="DX115" s="999"/>
      <c r="DY115" s="999"/>
      <c r="DZ115" s="1000"/>
    </row>
    <row r="116" spans="1:130" s="230" customFormat="1" ht="26.25" customHeight="1" x14ac:dyDescent="0.15">
      <c r="A116" s="992"/>
      <c r="B116" s="993"/>
      <c r="C116" s="1001" t="s">
        <v>468</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138</v>
      </c>
      <c r="AB116" s="995"/>
      <c r="AC116" s="995"/>
      <c r="AD116" s="995"/>
      <c r="AE116" s="996"/>
      <c r="AF116" s="997">
        <v>97</v>
      </c>
      <c r="AG116" s="995"/>
      <c r="AH116" s="995"/>
      <c r="AI116" s="995"/>
      <c r="AJ116" s="996"/>
      <c r="AK116" s="997" t="s">
        <v>466</v>
      </c>
      <c r="AL116" s="995"/>
      <c r="AM116" s="995"/>
      <c r="AN116" s="995"/>
      <c r="AO116" s="996"/>
      <c r="AP116" s="998" t="s">
        <v>138</v>
      </c>
      <c r="AQ116" s="999"/>
      <c r="AR116" s="999"/>
      <c r="AS116" s="999"/>
      <c r="AT116" s="1000"/>
      <c r="AU116" s="944"/>
      <c r="AV116" s="945"/>
      <c r="AW116" s="945"/>
      <c r="AX116" s="945"/>
      <c r="AY116" s="945"/>
      <c r="AZ116" s="1003" t="s">
        <v>469</v>
      </c>
      <c r="BA116" s="1004"/>
      <c r="BB116" s="1004"/>
      <c r="BC116" s="1004"/>
      <c r="BD116" s="1004"/>
      <c r="BE116" s="1004"/>
      <c r="BF116" s="1004"/>
      <c r="BG116" s="1004"/>
      <c r="BH116" s="1004"/>
      <c r="BI116" s="1004"/>
      <c r="BJ116" s="1004"/>
      <c r="BK116" s="1004"/>
      <c r="BL116" s="1004"/>
      <c r="BM116" s="1004"/>
      <c r="BN116" s="1004"/>
      <c r="BO116" s="1004"/>
      <c r="BP116" s="1005"/>
      <c r="BQ116" s="961" t="s">
        <v>444</v>
      </c>
      <c r="BR116" s="962"/>
      <c r="BS116" s="962"/>
      <c r="BT116" s="962"/>
      <c r="BU116" s="962"/>
      <c r="BV116" s="962" t="s">
        <v>138</v>
      </c>
      <c r="BW116" s="962"/>
      <c r="BX116" s="962"/>
      <c r="BY116" s="962"/>
      <c r="BZ116" s="962"/>
      <c r="CA116" s="962" t="s">
        <v>456</v>
      </c>
      <c r="CB116" s="962"/>
      <c r="CC116" s="962"/>
      <c r="CD116" s="962"/>
      <c r="CE116" s="962"/>
      <c r="CF116" s="956" t="s">
        <v>138</v>
      </c>
      <c r="CG116" s="957"/>
      <c r="CH116" s="957"/>
      <c r="CI116" s="957"/>
      <c r="CJ116" s="957"/>
      <c r="CK116" s="984"/>
      <c r="CL116" s="985"/>
      <c r="CM116" s="958" t="s">
        <v>470</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v>32880</v>
      </c>
      <c r="DH116" s="995"/>
      <c r="DI116" s="995"/>
      <c r="DJ116" s="995"/>
      <c r="DK116" s="996"/>
      <c r="DL116" s="997">
        <v>22173</v>
      </c>
      <c r="DM116" s="995"/>
      <c r="DN116" s="995"/>
      <c r="DO116" s="995"/>
      <c r="DP116" s="996"/>
      <c r="DQ116" s="997">
        <v>11024</v>
      </c>
      <c r="DR116" s="995"/>
      <c r="DS116" s="995"/>
      <c r="DT116" s="995"/>
      <c r="DU116" s="996"/>
      <c r="DV116" s="998">
        <v>0.1</v>
      </c>
      <c r="DW116" s="999"/>
      <c r="DX116" s="999"/>
      <c r="DY116" s="999"/>
      <c r="DZ116" s="1000"/>
    </row>
    <row r="117" spans="1:130" s="230" customFormat="1" ht="26.25" customHeight="1" x14ac:dyDescent="0.15">
      <c r="A117" s="948" t="s">
        <v>189</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471</v>
      </c>
      <c r="Z117" s="930"/>
      <c r="AA117" s="1014">
        <v>4098208</v>
      </c>
      <c r="AB117" s="1015"/>
      <c r="AC117" s="1015"/>
      <c r="AD117" s="1015"/>
      <c r="AE117" s="1016"/>
      <c r="AF117" s="1017">
        <v>4111742</v>
      </c>
      <c r="AG117" s="1015"/>
      <c r="AH117" s="1015"/>
      <c r="AI117" s="1015"/>
      <c r="AJ117" s="1016"/>
      <c r="AK117" s="1017">
        <v>3749344</v>
      </c>
      <c r="AL117" s="1015"/>
      <c r="AM117" s="1015"/>
      <c r="AN117" s="1015"/>
      <c r="AO117" s="1016"/>
      <c r="AP117" s="1018"/>
      <c r="AQ117" s="1019"/>
      <c r="AR117" s="1019"/>
      <c r="AS117" s="1019"/>
      <c r="AT117" s="1020"/>
      <c r="AU117" s="944"/>
      <c r="AV117" s="945"/>
      <c r="AW117" s="945"/>
      <c r="AX117" s="945"/>
      <c r="AY117" s="945"/>
      <c r="AZ117" s="1010" t="s">
        <v>472</v>
      </c>
      <c r="BA117" s="1011"/>
      <c r="BB117" s="1011"/>
      <c r="BC117" s="1011"/>
      <c r="BD117" s="1011"/>
      <c r="BE117" s="1011"/>
      <c r="BF117" s="1011"/>
      <c r="BG117" s="1011"/>
      <c r="BH117" s="1011"/>
      <c r="BI117" s="1011"/>
      <c r="BJ117" s="1011"/>
      <c r="BK117" s="1011"/>
      <c r="BL117" s="1011"/>
      <c r="BM117" s="1011"/>
      <c r="BN117" s="1011"/>
      <c r="BO117" s="1011"/>
      <c r="BP117" s="1012"/>
      <c r="BQ117" s="961" t="s">
        <v>445</v>
      </c>
      <c r="BR117" s="962"/>
      <c r="BS117" s="962"/>
      <c r="BT117" s="962"/>
      <c r="BU117" s="962"/>
      <c r="BV117" s="962" t="s">
        <v>466</v>
      </c>
      <c r="BW117" s="962"/>
      <c r="BX117" s="962"/>
      <c r="BY117" s="962"/>
      <c r="BZ117" s="962"/>
      <c r="CA117" s="962" t="s">
        <v>138</v>
      </c>
      <c r="CB117" s="962"/>
      <c r="CC117" s="962"/>
      <c r="CD117" s="962"/>
      <c r="CE117" s="962"/>
      <c r="CF117" s="956" t="s">
        <v>138</v>
      </c>
      <c r="CG117" s="957"/>
      <c r="CH117" s="957"/>
      <c r="CI117" s="957"/>
      <c r="CJ117" s="957"/>
      <c r="CK117" s="984"/>
      <c r="CL117" s="985"/>
      <c r="CM117" s="958" t="s">
        <v>473</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138</v>
      </c>
      <c r="DH117" s="995"/>
      <c r="DI117" s="995"/>
      <c r="DJ117" s="995"/>
      <c r="DK117" s="996"/>
      <c r="DL117" s="997" t="s">
        <v>138</v>
      </c>
      <c r="DM117" s="995"/>
      <c r="DN117" s="995"/>
      <c r="DO117" s="995"/>
      <c r="DP117" s="996"/>
      <c r="DQ117" s="997" t="s">
        <v>138</v>
      </c>
      <c r="DR117" s="995"/>
      <c r="DS117" s="995"/>
      <c r="DT117" s="995"/>
      <c r="DU117" s="996"/>
      <c r="DV117" s="998" t="s">
        <v>138</v>
      </c>
      <c r="DW117" s="999"/>
      <c r="DX117" s="999"/>
      <c r="DY117" s="999"/>
      <c r="DZ117" s="1000"/>
    </row>
    <row r="118" spans="1:130" s="230" customFormat="1" ht="26.25" customHeight="1" x14ac:dyDescent="0.15">
      <c r="A118" s="948" t="s">
        <v>439</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436</v>
      </c>
      <c r="AB118" s="929"/>
      <c r="AC118" s="929"/>
      <c r="AD118" s="929"/>
      <c r="AE118" s="930"/>
      <c r="AF118" s="928" t="s">
        <v>437</v>
      </c>
      <c r="AG118" s="929"/>
      <c r="AH118" s="929"/>
      <c r="AI118" s="929"/>
      <c r="AJ118" s="930"/>
      <c r="AK118" s="928" t="s">
        <v>307</v>
      </c>
      <c r="AL118" s="929"/>
      <c r="AM118" s="929"/>
      <c r="AN118" s="929"/>
      <c r="AO118" s="930"/>
      <c r="AP118" s="1006" t="s">
        <v>438</v>
      </c>
      <c r="AQ118" s="1007"/>
      <c r="AR118" s="1007"/>
      <c r="AS118" s="1007"/>
      <c r="AT118" s="1008"/>
      <c r="AU118" s="944"/>
      <c r="AV118" s="945"/>
      <c r="AW118" s="945"/>
      <c r="AX118" s="945"/>
      <c r="AY118" s="945"/>
      <c r="AZ118" s="1009" t="s">
        <v>474</v>
      </c>
      <c r="BA118" s="1001"/>
      <c r="BB118" s="1001"/>
      <c r="BC118" s="1001"/>
      <c r="BD118" s="1001"/>
      <c r="BE118" s="1001"/>
      <c r="BF118" s="1001"/>
      <c r="BG118" s="1001"/>
      <c r="BH118" s="1001"/>
      <c r="BI118" s="1001"/>
      <c r="BJ118" s="1001"/>
      <c r="BK118" s="1001"/>
      <c r="BL118" s="1001"/>
      <c r="BM118" s="1001"/>
      <c r="BN118" s="1001"/>
      <c r="BO118" s="1001"/>
      <c r="BP118" s="1002"/>
      <c r="BQ118" s="1035" t="s">
        <v>138</v>
      </c>
      <c r="BR118" s="1036"/>
      <c r="BS118" s="1036"/>
      <c r="BT118" s="1036"/>
      <c r="BU118" s="1036"/>
      <c r="BV118" s="1036" t="s">
        <v>445</v>
      </c>
      <c r="BW118" s="1036"/>
      <c r="BX118" s="1036"/>
      <c r="BY118" s="1036"/>
      <c r="BZ118" s="1036"/>
      <c r="CA118" s="1036" t="s">
        <v>456</v>
      </c>
      <c r="CB118" s="1036"/>
      <c r="CC118" s="1036"/>
      <c r="CD118" s="1036"/>
      <c r="CE118" s="1036"/>
      <c r="CF118" s="956" t="s">
        <v>445</v>
      </c>
      <c r="CG118" s="957"/>
      <c r="CH118" s="957"/>
      <c r="CI118" s="957"/>
      <c r="CJ118" s="957"/>
      <c r="CK118" s="984"/>
      <c r="CL118" s="985"/>
      <c r="CM118" s="958" t="s">
        <v>475</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138</v>
      </c>
      <c r="DH118" s="995"/>
      <c r="DI118" s="995"/>
      <c r="DJ118" s="995"/>
      <c r="DK118" s="996"/>
      <c r="DL118" s="997" t="s">
        <v>138</v>
      </c>
      <c r="DM118" s="995"/>
      <c r="DN118" s="995"/>
      <c r="DO118" s="995"/>
      <c r="DP118" s="996"/>
      <c r="DQ118" s="997" t="s">
        <v>138</v>
      </c>
      <c r="DR118" s="995"/>
      <c r="DS118" s="995"/>
      <c r="DT118" s="995"/>
      <c r="DU118" s="996"/>
      <c r="DV118" s="998" t="s">
        <v>445</v>
      </c>
      <c r="DW118" s="999"/>
      <c r="DX118" s="999"/>
      <c r="DY118" s="999"/>
      <c r="DZ118" s="1000"/>
    </row>
    <row r="119" spans="1:130" s="230" customFormat="1" ht="26.25" customHeight="1" x14ac:dyDescent="0.15">
      <c r="A119" s="1092" t="s">
        <v>442</v>
      </c>
      <c r="B119" s="983"/>
      <c r="C119" s="965" t="s">
        <v>443</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456</v>
      </c>
      <c r="AB119" s="936"/>
      <c r="AC119" s="936"/>
      <c r="AD119" s="936"/>
      <c r="AE119" s="937"/>
      <c r="AF119" s="938" t="s">
        <v>138</v>
      </c>
      <c r="AG119" s="936"/>
      <c r="AH119" s="936"/>
      <c r="AI119" s="936"/>
      <c r="AJ119" s="937"/>
      <c r="AK119" s="938" t="s">
        <v>138</v>
      </c>
      <c r="AL119" s="936"/>
      <c r="AM119" s="936"/>
      <c r="AN119" s="936"/>
      <c r="AO119" s="937"/>
      <c r="AP119" s="939" t="s">
        <v>445</v>
      </c>
      <c r="AQ119" s="940"/>
      <c r="AR119" s="940"/>
      <c r="AS119" s="940"/>
      <c r="AT119" s="941"/>
      <c r="AU119" s="946"/>
      <c r="AV119" s="947"/>
      <c r="AW119" s="947"/>
      <c r="AX119" s="947"/>
      <c r="AY119" s="947"/>
      <c r="AZ119" s="251" t="s">
        <v>189</v>
      </c>
      <c r="BA119" s="251"/>
      <c r="BB119" s="251"/>
      <c r="BC119" s="251"/>
      <c r="BD119" s="251"/>
      <c r="BE119" s="251"/>
      <c r="BF119" s="251"/>
      <c r="BG119" s="251"/>
      <c r="BH119" s="251"/>
      <c r="BI119" s="251"/>
      <c r="BJ119" s="251"/>
      <c r="BK119" s="251"/>
      <c r="BL119" s="251"/>
      <c r="BM119" s="251"/>
      <c r="BN119" s="251"/>
      <c r="BO119" s="1013" t="s">
        <v>476</v>
      </c>
      <c r="BP119" s="1041"/>
      <c r="BQ119" s="1035">
        <v>48075592</v>
      </c>
      <c r="BR119" s="1036"/>
      <c r="BS119" s="1036"/>
      <c r="BT119" s="1036"/>
      <c r="BU119" s="1036"/>
      <c r="BV119" s="1036">
        <v>48868360</v>
      </c>
      <c r="BW119" s="1036"/>
      <c r="BX119" s="1036"/>
      <c r="BY119" s="1036"/>
      <c r="BZ119" s="1036"/>
      <c r="CA119" s="1036">
        <v>48507338</v>
      </c>
      <c r="CB119" s="1036"/>
      <c r="CC119" s="1036"/>
      <c r="CD119" s="1036"/>
      <c r="CE119" s="1036"/>
      <c r="CF119" s="1037"/>
      <c r="CG119" s="1038"/>
      <c r="CH119" s="1038"/>
      <c r="CI119" s="1038"/>
      <c r="CJ119" s="1039"/>
      <c r="CK119" s="986"/>
      <c r="CL119" s="987"/>
      <c r="CM119" s="1009" t="s">
        <v>477</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v>286853</v>
      </c>
      <c r="DH119" s="1022"/>
      <c r="DI119" s="1022"/>
      <c r="DJ119" s="1022"/>
      <c r="DK119" s="1023"/>
      <c r="DL119" s="1021">
        <v>21843</v>
      </c>
      <c r="DM119" s="1022"/>
      <c r="DN119" s="1022"/>
      <c r="DO119" s="1022"/>
      <c r="DP119" s="1023"/>
      <c r="DQ119" s="1021">
        <v>15594</v>
      </c>
      <c r="DR119" s="1022"/>
      <c r="DS119" s="1022"/>
      <c r="DT119" s="1022"/>
      <c r="DU119" s="1023"/>
      <c r="DV119" s="1024">
        <v>0.1</v>
      </c>
      <c r="DW119" s="1025"/>
      <c r="DX119" s="1025"/>
      <c r="DY119" s="1025"/>
      <c r="DZ119" s="1026"/>
    </row>
    <row r="120" spans="1:130" s="230" customFormat="1" ht="26.25" customHeight="1" x14ac:dyDescent="0.15">
      <c r="A120" s="1093"/>
      <c r="B120" s="985"/>
      <c r="C120" s="958" t="s">
        <v>449</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138</v>
      </c>
      <c r="AB120" s="995"/>
      <c r="AC120" s="995"/>
      <c r="AD120" s="995"/>
      <c r="AE120" s="996"/>
      <c r="AF120" s="997" t="s">
        <v>445</v>
      </c>
      <c r="AG120" s="995"/>
      <c r="AH120" s="995"/>
      <c r="AI120" s="995"/>
      <c r="AJ120" s="996"/>
      <c r="AK120" s="997" t="s">
        <v>138</v>
      </c>
      <c r="AL120" s="995"/>
      <c r="AM120" s="995"/>
      <c r="AN120" s="995"/>
      <c r="AO120" s="996"/>
      <c r="AP120" s="998" t="s">
        <v>138</v>
      </c>
      <c r="AQ120" s="999"/>
      <c r="AR120" s="999"/>
      <c r="AS120" s="999"/>
      <c r="AT120" s="1000"/>
      <c r="AU120" s="1027" t="s">
        <v>478</v>
      </c>
      <c r="AV120" s="1028"/>
      <c r="AW120" s="1028"/>
      <c r="AX120" s="1028"/>
      <c r="AY120" s="1029"/>
      <c r="AZ120" s="965" t="s">
        <v>479</v>
      </c>
      <c r="BA120" s="933"/>
      <c r="BB120" s="933"/>
      <c r="BC120" s="933"/>
      <c r="BD120" s="933"/>
      <c r="BE120" s="933"/>
      <c r="BF120" s="933"/>
      <c r="BG120" s="933"/>
      <c r="BH120" s="933"/>
      <c r="BI120" s="933"/>
      <c r="BJ120" s="933"/>
      <c r="BK120" s="933"/>
      <c r="BL120" s="933"/>
      <c r="BM120" s="933"/>
      <c r="BN120" s="933"/>
      <c r="BO120" s="933"/>
      <c r="BP120" s="934"/>
      <c r="BQ120" s="966">
        <v>4336225</v>
      </c>
      <c r="BR120" s="967"/>
      <c r="BS120" s="967"/>
      <c r="BT120" s="967"/>
      <c r="BU120" s="967"/>
      <c r="BV120" s="967">
        <v>4470390</v>
      </c>
      <c r="BW120" s="967"/>
      <c r="BX120" s="967"/>
      <c r="BY120" s="967"/>
      <c r="BZ120" s="967"/>
      <c r="CA120" s="967">
        <v>4972564</v>
      </c>
      <c r="CB120" s="967"/>
      <c r="CC120" s="967"/>
      <c r="CD120" s="967"/>
      <c r="CE120" s="967"/>
      <c r="CF120" s="980">
        <v>46.8</v>
      </c>
      <c r="CG120" s="981"/>
      <c r="CH120" s="981"/>
      <c r="CI120" s="981"/>
      <c r="CJ120" s="981"/>
      <c r="CK120" s="1042" t="s">
        <v>480</v>
      </c>
      <c r="CL120" s="1043"/>
      <c r="CM120" s="1043"/>
      <c r="CN120" s="1043"/>
      <c r="CO120" s="1044"/>
      <c r="CP120" s="1050" t="s">
        <v>481</v>
      </c>
      <c r="CQ120" s="1051"/>
      <c r="CR120" s="1051"/>
      <c r="CS120" s="1051"/>
      <c r="CT120" s="1051"/>
      <c r="CU120" s="1051"/>
      <c r="CV120" s="1051"/>
      <c r="CW120" s="1051"/>
      <c r="CX120" s="1051"/>
      <c r="CY120" s="1051"/>
      <c r="CZ120" s="1051"/>
      <c r="DA120" s="1051"/>
      <c r="DB120" s="1051"/>
      <c r="DC120" s="1051"/>
      <c r="DD120" s="1051"/>
      <c r="DE120" s="1051"/>
      <c r="DF120" s="1052"/>
      <c r="DG120" s="966">
        <v>7101610</v>
      </c>
      <c r="DH120" s="967"/>
      <c r="DI120" s="967"/>
      <c r="DJ120" s="967"/>
      <c r="DK120" s="967"/>
      <c r="DL120" s="967">
        <v>7101091</v>
      </c>
      <c r="DM120" s="967"/>
      <c r="DN120" s="967"/>
      <c r="DO120" s="967"/>
      <c r="DP120" s="967"/>
      <c r="DQ120" s="967">
        <v>6834665</v>
      </c>
      <c r="DR120" s="967"/>
      <c r="DS120" s="967"/>
      <c r="DT120" s="967"/>
      <c r="DU120" s="967"/>
      <c r="DV120" s="968">
        <v>64.3</v>
      </c>
      <c r="DW120" s="968"/>
      <c r="DX120" s="968"/>
      <c r="DY120" s="968"/>
      <c r="DZ120" s="969"/>
    </row>
    <row r="121" spans="1:130" s="230" customFormat="1" ht="26.25" customHeight="1" x14ac:dyDescent="0.15">
      <c r="A121" s="1093"/>
      <c r="B121" s="985"/>
      <c r="C121" s="1010" t="s">
        <v>482</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445</v>
      </c>
      <c r="AB121" s="995"/>
      <c r="AC121" s="995"/>
      <c r="AD121" s="995"/>
      <c r="AE121" s="996"/>
      <c r="AF121" s="997" t="s">
        <v>445</v>
      </c>
      <c r="AG121" s="995"/>
      <c r="AH121" s="995"/>
      <c r="AI121" s="995"/>
      <c r="AJ121" s="996"/>
      <c r="AK121" s="997" t="s">
        <v>138</v>
      </c>
      <c r="AL121" s="995"/>
      <c r="AM121" s="995"/>
      <c r="AN121" s="995"/>
      <c r="AO121" s="996"/>
      <c r="AP121" s="998" t="s">
        <v>445</v>
      </c>
      <c r="AQ121" s="999"/>
      <c r="AR121" s="999"/>
      <c r="AS121" s="999"/>
      <c r="AT121" s="1000"/>
      <c r="AU121" s="1030"/>
      <c r="AV121" s="1031"/>
      <c r="AW121" s="1031"/>
      <c r="AX121" s="1031"/>
      <c r="AY121" s="1032"/>
      <c r="AZ121" s="958" t="s">
        <v>483</v>
      </c>
      <c r="BA121" s="959"/>
      <c r="BB121" s="959"/>
      <c r="BC121" s="959"/>
      <c r="BD121" s="959"/>
      <c r="BE121" s="959"/>
      <c r="BF121" s="959"/>
      <c r="BG121" s="959"/>
      <c r="BH121" s="959"/>
      <c r="BI121" s="959"/>
      <c r="BJ121" s="959"/>
      <c r="BK121" s="959"/>
      <c r="BL121" s="959"/>
      <c r="BM121" s="959"/>
      <c r="BN121" s="959"/>
      <c r="BO121" s="959"/>
      <c r="BP121" s="960"/>
      <c r="BQ121" s="961">
        <v>1467864</v>
      </c>
      <c r="BR121" s="962"/>
      <c r="BS121" s="962"/>
      <c r="BT121" s="962"/>
      <c r="BU121" s="962"/>
      <c r="BV121" s="962">
        <v>1635192</v>
      </c>
      <c r="BW121" s="962"/>
      <c r="BX121" s="962"/>
      <c r="BY121" s="962"/>
      <c r="BZ121" s="962"/>
      <c r="CA121" s="962">
        <v>1957187</v>
      </c>
      <c r="CB121" s="962"/>
      <c r="CC121" s="962"/>
      <c r="CD121" s="962"/>
      <c r="CE121" s="962"/>
      <c r="CF121" s="956">
        <v>18.399999999999999</v>
      </c>
      <c r="CG121" s="957"/>
      <c r="CH121" s="957"/>
      <c r="CI121" s="957"/>
      <c r="CJ121" s="957"/>
      <c r="CK121" s="1045"/>
      <c r="CL121" s="1046"/>
      <c r="CM121" s="1046"/>
      <c r="CN121" s="1046"/>
      <c r="CO121" s="1047"/>
      <c r="CP121" s="1055" t="s">
        <v>484</v>
      </c>
      <c r="CQ121" s="1056"/>
      <c r="CR121" s="1056"/>
      <c r="CS121" s="1056"/>
      <c r="CT121" s="1056"/>
      <c r="CU121" s="1056"/>
      <c r="CV121" s="1056"/>
      <c r="CW121" s="1056"/>
      <c r="CX121" s="1056"/>
      <c r="CY121" s="1056"/>
      <c r="CZ121" s="1056"/>
      <c r="DA121" s="1056"/>
      <c r="DB121" s="1056"/>
      <c r="DC121" s="1056"/>
      <c r="DD121" s="1056"/>
      <c r="DE121" s="1056"/>
      <c r="DF121" s="1057"/>
      <c r="DG121" s="961">
        <v>3802039</v>
      </c>
      <c r="DH121" s="962"/>
      <c r="DI121" s="962"/>
      <c r="DJ121" s="962"/>
      <c r="DK121" s="962"/>
      <c r="DL121" s="962">
        <v>4105425</v>
      </c>
      <c r="DM121" s="962"/>
      <c r="DN121" s="962"/>
      <c r="DO121" s="962"/>
      <c r="DP121" s="962"/>
      <c r="DQ121" s="962">
        <v>4727662</v>
      </c>
      <c r="DR121" s="962"/>
      <c r="DS121" s="962"/>
      <c r="DT121" s="962"/>
      <c r="DU121" s="962"/>
      <c r="DV121" s="963">
        <v>44.5</v>
      </c>
      <c r="DW121" s="963"/>
      <c r="DX121" s="963"/>
      <c r="DY121" s="963"/>
      <c r="DZ121" s="964"/>
    </row>
    <row r="122" spans="1:130" s="230" customFormat="1" ht="26.25" customHeight="1" x14ac:dyDescent="0.15">
      <c r="A122" s="1093"/>
      <c r="B122" s="985"/>
      <c r="C122" s="958" t="s">
        <v>463</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445</v>
      </c>
      <c r="AB122" s="995"/>
      <c r="AC122" s="995"/>
      <c r="AD122" s="995"/>
      <c r="AE122" s="996"/>
      <c r="AF122" s="997" t="s">
        <v>445</v>
      </c>
      <c r="AG122" s="995"/>
      <c r="AH122" s="995"/>
      <c r="AI122" s="995"/>
      <c r="AJ122" s="996"/>
      <c r="AK122" s="997" t="s">
        <v>138</v>
      </c>
      <c r="AL122" s="995"/>
      <c r="AM122" s="995"/>
      <c r="AN122" s="995"/>
      <c r="AO122" s="996"/>
      <c r="AP122" s="998" t="s">
        <v>138</v>
      </c>
      <c r="AQ122" s="999"/>
      <c r="AR122" s="999"/>
      <c r="AS122" s="999"/>
      <c r="AT122" s="1000"/>
      <c r="AU122" s="1030"/>
      <c r="AV122" s="1031"/>
      <c r="AW122" s="1031"/>
      <c r="AX122" s="1031"/>
      <c r="AY122" s="1032"/>
      <c r="AZ122" s="1009" t="s">
        <v>485</v>
      </c>
      <c r="BA122" s="1001"/>
      <c r="BB122" s="1001"/>
      <c r="BC122" s="1001"/>
      <c r="BD122" s="1001"/>
      <c r="BE122" s="1001"/>
      <c r="BF122" s="1001"/>
      <c r="BG122" s="1001"/>
      <c r="BH122" s="1001"/>
      <c r="BI122" s="1001"/>
      <c r="BJ122" s="1001"/>
      <c r="BK122" s="1001"/>
      <c r="BL122" s="1001"/>
      <c r="BM122" s="1001"/>
      <c r="BN122" s="1001"/>
      <c r="BO122" s="1001"/>
      <c r="BP122" s="1002"/>
      <c r="BQ122" s="1035">
        <v>32988095</v>
      </c>
      <c r="BR122" s="1036"/>
      <c r="BS122" s="1036"/>
      <c r="BT122" s="1036"/>
      <c r="BU122" s="1036"/>
      <c r="BV122" s="1036">
        <v>33048940</v>
      </c>
      <c r="BW122" s="1036"/>
      <c r="BX122" s="1036"/>
      <c r="BY122" s="1036"/>
      <c r="BZ122" s="1036"/>
      <c r="CA122" s="1036">
        <v>34318024</v>
      </c>
      <c r="CB122" s="1036"/>
      <c r="CC122" s="1036"/>
      <c r="CD122" s="1036"/>
      <c r="CE122" s="1036"/>
      <c r="CF122" s="1053">
        <v>323.10000000000002</v>
      </c>
      <c r="CG122" s="1054"/>
      <c r="CH122" s="1054"/>
      <c r="CI122" s="1054"/>
      <c r="CJ122" s="1054"/>
      <c r="CK122" s="1045"/>
      <c r="CL122" s="1046"/>
      <c r="CM122" s="1046"/>
      <c r="CN122" s="1046"/>
      <c r="CO122" s="1047"/>
      <c r="CP122" s="1055" t="s">
        <v>408</v>
      </c>
      <c r="CQ122" s="1056"/>
      <c r="CR122" s="1056"/>
      <c r="CS122" s="1056"/>
      <c r="CT122" s="1056"/>
      <c r="CU122" s="1056"/>
      <c r="CV122" s="1056"/>
      <c r="CW122" s="1056"/>
      <c r="CX122" s="1056"/>
      <c r="CY122" s="1056"/>
      <c r="CZ122" s="1056"/>
      <c r="DA122" s="1056"/>
      <c r="DB122" s="1056"/>
      <c r="DC122" s="1056"/>
      <c r="DD122" s="1056"/>
      <c r="DE122" s="1056"/>
      <c r="DF122" s="1057"/>
      <c r="DG122" s="961">
        <v>827557</v>
      </c>
      <c r="DH122" s="962"/>
      <c r="DI122" s="962"/>
      <c r="DJ122" s="962"/>
      <c r="DK122" s="962"/>
      <c r="DL122" s="962">
        <v>763390</v>
      </c>
      <c r="DM122" s="962"/>
      <c r="DN122" s="962"/>
      <c r="DO122" s="962"/>
      <c r="DP122" s="962"/>
      <c r="DQ122" s="962">
        <v>697443</v>
      </c>
      <c r="DR122" s="962"/>
      <c r="DS122" s="962"/>
      <c r="DT122" s="962"/>
      <c r="DU122" s="962"/>
      <c r="DV122" s="963">
        <v>6.6</v>
      </c>
      <c r="DW122" s="963"/>
      <c r="DX122" s="963"/>
      <c r="DY122" s="963"/>
      <c r="DZ122" s="964"/>
    </row>
    <row r="123" spans="1:130" s="230" customFormat="1" ht="26.25" customHeight="1" x14ac:dyDescent="0.15">
      <c r="A123" s="1093"/>
      <c r="B123" s="985"/>
      <c r="C123" s="958" t="s">
        <v>470</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v>11403</v>
      </c>
      <c r="AB123" s="995"/>
      <c r="AC123" s="995"/>
      <c r="AD123" s="995"/>
      <c r="AE123" s="996"/>
      <c r="AF123" s="997">
        <v>11276</v>
      </c>
      <c r="AG123" s="995"/>
      <c r="AH123" s="995"/>
      <c r="AI123" s="995"/>
      <c r="AJ123" s="996"/>
      <c r="AK123" s="997">
        <v>11149</v>
      </c>
      <c r="AL123" s="995"/>
      <c r="AM123" s="995"/>
      <c r="AN123" s="995"/>
      <c r="AO123" s="996"/>
      <c r="AP123" s="998">
        <v>0.1</v>
      </c>
      <c r="AQ123" s="999"/>
      <c r="AR123" s="999"/>
      <c r="AS123" s="999"/>
      <c r="AT123" s="1000"/>
      <c r="AU123" s="1033"/>
      <c r="AV123" s="1034"/>
      <c r="AW123" s="1034"/>
      <c r="AX123" s="1034"/>
      <c r="AY123" s="1034"/>
      <c r="AZ123" s="251" t="s">
        <v>189</v>
      </c>
      <c r="BA123" s="251"/>
      <c r="BB123" s="251"/>
      <c r="BC123" s="251"/>
      <c r="BD123" s="251"/>
      <c r="BE123" s="251"/>
      <c r="BF123" s="251"/>
      <c r="BG123" s="251"/>
      <c r="BH123" s="251"/>
      <c r="BI123" s="251"/>
      <c r="BJ123" s="251"/>
      <c r="BK123" s="251"/>
      <c r="BL123" s="251"/>
      <c r="BM123" s="251"/>
      <c r="BN123" s="251"/>
      <c r="BO123" s="1013" t="s">
        <v>486</v>
      </c>
      <c r="BP123" s="1041"/>
      <c r="BQ123" s="1099">
        <v>38792184</v>
      </c>
      <c r="BR123" s="1100"/>
      <c r="BS123" s="1100"/>
      <c r="BT123" s="1100"/>
      <c r="BU123" s="1100"/>
      <c r="BV123" s="1100">
        <v>39154522</v>
      </c>
      <c r="BW123" s="1100"/>
      <c r="BX123" s="1100"/>
      <c r="BY123" s="1100"/>
      <c r="BZ123" s="1100"/>
      <c r="CA123" s="1100">
        <v>41247775</v>
      </c>
      <c r="CB123" s="1100"/>
      <c r="CC123" s="1100"/>
      <c r="CD123" s="1100"/>
      <c r="CE123" s="1100"/>
      <c r="CF123" s="1037"/>
      <c r="CG123" s="1038"/>
      <c r="CH123" s="1038"/>
      <c r="CI123" s="1038"/>
      <c r="CJ123" s="1039"/>
      <c r="CK123" s="1045"/>
      <c r="CL123" s="1046"/>
      <c r="CM123" s="1046"/>
      <c r="CN123" s="1046"/>
      <c r="CO123" s="1047"/>
      <c r="CP123" s="1055" t="s">
        <v>487</v>
      </c>
      <c r="CQ123" s="1056"/>
      <c r="CR123" s="1056"/>
      <c r="CS123" s="1056"/>
      <c r="CT123" s="1056"/>
      <c r="CU123" s="1056"/>
      <c r="CV123" s="1056"/>
      <c r="CW123" s="1056"/>
      <c r="CX123" s="1056"/>
      <c r="CY123" s="1056"/>
      <c r="CZ123" s="1056"/>
      <c r="DA123" s="1056"/>
      <c r="DB123" s="1056"/>
      <c r="DC123" s="1056"/>
      <c r="DD123" s="1056"/>
      <c r="DE123" s="1056"/>
      <c r="DF123" s="1057"/>
      <c r="DG123" s="994">
        <v>600016</v>
      </c>
      <c r="DH123" s="995"/>
      <c r="DI123" s="995"/>
      <c r="DJ123" s="995"/>
      <c r="DK123" s="996"/>
      <c r="DL123" s="997">
        <v>634572</v>
      </c>
      <c r="DM123" s="995"/>
      <c r="DN123" s="995"/>
      <c r="DO123" s="995"/>
      <c r="DP123" s="996"/>
      <c r="DQ123" s="997">
        <v>685312</v>
      </c>
      <c r="DR123" s="995"/>
      <c r="DS123" s="995"/>
      <c r="DT123" s="995"/>
      <c r="DU123" s="996"/>
      <c r="DV123" s="998">
        <v>6.5</v>
      </c>
      <c r="DW123" s="999"/>
      <c r="DX123" s="999"/>
      <c r="DY123" s="999"/>
      <c r="DZ123" s="1000"/>
    </row>
    <row r="124" spans="1:130" s="230" customFormat="1" ht="26.25" customHeight="1" thickBot="1" x14ac:dyDescent="0.2">
      <c r="A124" s="1093"/>
      <c r="B124" s="985"/>
      <c r="C124" s="958" t="s">
        <v>473</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488</v>
      </c>
      <c r="AB124" s="995"/>
      <c r="AC124" s="995"/>
      <c r="AD124" s="995"/>
      <c r="AE124" s="996"/>
      <c r="AF124" s="997" t="s">
        <v>445</v>
      </c>
      <c r="AG124" s="995"/>
      <c r="AH124" s="995"/>
      <c r="AI124" s="995"/>
      <c r="AJ124" s="996"/>
      <c r="AK124" s="997" t="s">
        <v>138</v>
      </c>
      <c r="AL124" s="995"/>
      <c r="AM124" s="995"/>
      <c r="AN124" s="995"/>
      <c r="AO124" s="996"/>
      <c r="AP124" s="998" t="s">
        <v>138</v>
      </c>
      <c r="AQ124" s="999"/>
      <c r="AR124" s="999"/>
      <c r="AS124" s="999"/>
      <c r="AT124" s="1000"/>
      <c r="AU124" s="1095" t="s">
        <v>489</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87.3</v>
      </c>
      <c r="BR124" s="1063"/>
      <c r="BS124" s="1063"/>
      <c r="BT124" s="1063"/>
      <c r="BU124" s="1063"/>
      <c r="BV124" s="1063">
        <v>88.3</v>
      </c>
      <c r="BW124" s="1063"/>
      <c r="BX124" s="1063"/>
      <c r="BY124" s="1063"/>
      <c r="BZ124" s="1063"/>
      <c r="CA124" s="1063">
        <v>68.3</v>
      </c>
      <c r="CB124" s="1063"/>
      <c r="CC124" s="1063"/>
      <c r="CD124" s="1063"/>
      <c r="CE124" s="1063"/>
      <c r="CF124" s="1064"/>
      <c r="CG124" s="1065"/>
      <c r="CH124" s="1065"/>
      <c r="CI124" s="1065"/>
      <c r="CJ124" s="1066"/>
      <c r="CK124" s="1048"/>
      <c r="CL124" s="1048"/>
      <c r="CM124" s="1048"/>
      <c r="CN124" s="1048"/>
      <c r="CO124" s="1049"/>
      <c r="CP124" s="1055" t="s">
        <v>490</v>
      </c>
      <c r="CQ124" s="1056"/>
      <c r="CR124" s="1056"/>
      <c r="CS124" s="1056"/>
      <c r="CT124" s="1056"/>
      <c r="CU124" s="1056"/>
      <c r="CV124" s="1056"/>
      <c r="CW124" s="1056"/>
      <c r="CX124" s="1056"/>
      <c r="CY124" s="1056"/>
      <c r="CZ124" s="1056"/>
      <c r="DA124" s="1056"/>
      <c r="DB124" s="1056"/>
      <c r="DC124" s="1056"/>
      <c r="DD124" s="1056"/>
      <c r="DE124" s="1056"/>
      <c r="DF124" s="1057"/>
      <c r="DG124" s="1040">
        <v>295706</v>
      </c>
      <c r="DH124" s="1022"/>
      <c r="DI124" s="1022"/>
      <c r="DJ124" s="1022"/>
      <c r="DK124" s="1023"/>
      <c r="DL124" s="1021">
        <v>262917</v>
      </c>
      <c r="DM124" s="1022"/>
      <c r="DN124" s="1022"/>
      <c r="DO124" s="1022"/>
      <c r="DP124" s="1023"/>
      <c r="DQ124" s="1021">
        <v>579154</v>
      </c>
      <c r="DR124" s="1022"/>
      <c r="DS124" s="1022"/>
      <c r="DT124" s="1022"/>
      <c r="DU124" s="1023"/>
      <c r="DV124" s="1024">
        <v>5.5</v>
      </c>
      <c r="DW124" s="1025"/>
      <c r="DX124" s="1025"/>
      <c r="DY124" s="1025"/>
      <c r="DZ124" s="1026"/>
    </row>
    <row r="125" spans="1:130" s="230" customFormat="1" ht="26.25" customHeight="1" x14ac:dyDescent="0.15">
      <c r="A125" s="1093"/>
      <c r="B125" s="985"/>
      <c r="C125" s="958" t="s">
        <v>475</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138</v>
      </c>
      <c r="AB125" s="995"/>
      <c r="AC125" s="995"/>
      <c r="AD125" s="995"/>
      <c r="AE125" s="996"/>
      <c r="AF125" s="997" t="s">
        <v>488</v>
      </c>
      <c r="AG125" s="995"/>
      <c r="AH125" s="995"/>
      <c r="AI125" s="995"/>
      <c r="AJ125" s="996"/>
      <c r="AK125" s="997" t="s">
        <v>491</v>
      </c>
      <c r="AL125" s="995"/>
      <c r="AM125" s="995"/>
      <c r="AN125" s="995"/>
      <c r="AO125" s="996"/>
      <c r="AP125" s="998" t="s">
        <v>138</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492</v>
      </c>
      <c r="CL125" s="1043"/>
      <c r="CM125" s="1043"/>
      <c r="CN125" s="1043"/>
      <c r="CO125" s="1044"/>
      <c r="CP125" s="965" t="s">
        <v>493</v>
      </c>
      <c r="CQ125" s="933"/>
      <c r="CR125" s="933"/>
      <c r="CS125" s="933"/>
      <c r="CT125" s="933"/>
      <c r="CU125" s="933"/>
      <c r="CV125" s="933"/>
      <c r="CW125" s="933"/>
      <c r="CX125" s="933"/>
      <c r="CY125" s="933"/>
      <c r="CZ125" s="933"/>
      <c r="DA125" s="933"/>
      <c r="DB125" s="933"/>
      <c r="DC125" s="933"/>
      <c r="DD125" s="933"/>
      <c r="DE125" s="933"/>
      <c r="DF125" s="934"/>
      <c r="DG125" s="966" t="s">
        <v>445</v>
      </c>
      <c r="DH125" s="967"/>
      <c r="DI125" s="967"/>
      <c r="DJ125" s="967"/>
      <c r="DK125" s="967"/>
      <c r="DL125" s="967" t="s">
        <v>445</v>
      </c>
      <c r="DM125" s="967"/>
      <c r="DN125" s="967"/>
      <c r="DO125" s="967"/>
      <c r="DP125" s="967"/>
      <c r="DQ125" s="967" t="s">
        <v>488</v>
      </c>
      <c r="DR125" s="967"/>
      <c r="DS125" s="967"/>
      <c r="DT125" s="967"/>
      <c r="DU125" s="967"/>
      <c r="DV125" s="968" t="s">
        <v>445</v>
      </c>
      <c r="DW125" s="968"/>
      <c r="DX125" s="968"/>
      <c r="DY125" s="968"/>
      <c r="DZ125" s="969"/>
    </row>
    <row r="126" spans="1:130" s="230" customFormat="1" ht="26.25" customHeight="1" thickBot="1" x14ac:dyDescent="0.2">
      <c r="A126" s="1093"/>
      <c r="B126" s="985"/>
      <c r="C126" s="958" t="s">
        <v>477</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v>118338</v>
      </c>
      <c r="AB126" s="995"/>
      <c r="AC126" s="995"/>
      <c r="AD126" s="995"/>
      <c r="AE126" s="996"/>
      <c r="AF126" s="997">
        <v>120663</v>
      </c>
      <c r="AG126" s="995"/>
      <c r="AH126" s="995"/>
      <c r="AI126" s="995"/>
      <c r="AJ126" s="996"/>
      <c r="AK126" s="997">
        <v>5765</v>
      </c>
      <c r="AL126" s="995"/>
      <c r="AM126" s="995"/>
      <c r="AN126" s="995"/>
      <c r="AO126" s="996"/>
      <c r="AP126" s="998">
        <v>0.1</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494</v>
      </c>
      <c r="CQ126" s="959"/>
      <c r="CR126" s="959"/>
      <c r="CS126" s="959"/>
      <c r="CT126" s="959"/>
      <c r="CU126" s="959"/>
      <c r="CV126" s="959"/>
      <c r="CW126" s="959"/>
      <c r="CX126" s="959"/>
      <c r="CY126" s="959"/>
      <c r="CZ126" s="959"/>
      <c r="DA126" s="959"/>
      <c r="DB126" s="959"/>
      <c r="DC126" s="959"/>
      <c r="DD126" s="959"/>
      <c r="DE126" s="959"/>
      <c r="DF126" s="960"/>
      <c r="DG126" s="961" t="s">
        <v>488</v>
      </c>
      <c r="DH126" s="962"/>
      <c r="DI126" s="962"/>
      <c r="DJ126" s="962"/>
      <c r="DK126" s="962"/>
      <c r="DL126" s="962" t="s">
        <v>445</v>
      </c>
      <c r="DM126" s="962"/>
      <c r="DN126" s="962"/>
      <c r="DO126" s="962"/>
      <c r="DP126" s="962"/>
      <c r="DQ126" s="962" t="s">
        <v>488</v>
      </c>
      <c r="DR126" s="962"/>
      <c r="DS126" s="962"/>
      <c r="DT126" s="962"/>
      <c r="DU126" s="962"/>
      <c r="DV126" s="963" t="s">
        <v>488</v>
      </c>
      <c r="DW126" s="963"/>
      <c r="DX126" s="963"/>
      <c r="DY126" s="963"/>
      <c r="DZ126" s="964"/>
    </row>
    <row r="127" spans="1:130" s="230" customFormat="1" ht="26.25" customHeight="1" x14ac:dyDescent="0.15">
      <c r="A127" s="1094"/>
      <c r="B127" s="987"/>
      <c r="C127" s="1009" t="s">
        <v>495</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488</v>
      </c>
      <c r="AB127" s="995"/>
      <c r="AC127" s="995"/>
      <c r="AD127" s="995"/>
      <c r="AE127" s="996"/>
      <c r="AF127" s="997" t="s">
        <v>488</v>
      </c>
      <c r="AG127" s="995"/>
      <c r="AH127" s="995"/>
      <c r="AI127" s="995"/>
      <c r="AJ127" s="996"/>
      <c r="AK127" s="997" t="s">
        <v>488</v>
      </c>
      <c r="AL127" s="995"/>
      <c r="AM127" s="995"/>
      <c r="AN127" s="995"/>
      <c r="AO127" s="996"/>
      <c r="AP127" s="998" t="s">
        <v>445</v>
      </c>
      <c r="AQ127" s="999"/>
      <c r="AR127" s="999"/>
      <c r="AS127" s="999"/>
      <c r="AT127" s="1000"/>
      <c r="AU127" s="232"/>
      <c r="AV127" s="232"/>
      <c r="AW127" s="232"/>
      <c r="AX127" s="1067" t="s">
        <v>496</v>
      </c>
      <c r="AY127" s="1068"/>
      <c r="AZ127" s="1068"/>
      <c r="BA127" s="1068"/>
      <c r="BB127" s="1068"/>
      <c r="BC127" s="1068"/>
      <c r="BD127" s="1068"/>
      <c r="BE127" s="1069"/>
      <c r="BF127" s="1070" t="s">
        <v>497</v>
      </c>
      <c r="BG127" s="1068"/>
      <c r="BH127" s="1068"/>
      <c r="BI127" s="1068"/>
      <c r="BJ127" s="1068"/>
      <c r="BK127" s="1068"/>
      <c r="BL127" s="1069"/>
      <c r="BM127" s="1070" t="s">
        <v>498</v>
      </c>
      <c r="BN127" s="1068"/>
      <c r="BO127" s="1068"/>
      <c r="BP127" s="1068"/>
      <c r="BQ127" s="1068"/>
      <c r="BR127" s="1068"/>
      <c r="BS127" s="1069"/>
      <c r="BT127" s="1070" t="s">
        <v>499</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500</v>
      </c>
      <c r="CQ127" s="959"/>
      <c r="CR127" s="959"/>
      <c r="CS127" s="959"/>
      <c r="CT127" s="959"/>
      <c r="CU127" s="959"/>
      <c r="CV127" s="959"/>
      <c r="CW127" s="959"/>
      <c r="CX127" s="959"/>
      <c r="CY127" s="959"/>
      <c r="CZ127" s="959"/>
      <c r="DA127" s="959"/>
      <c r="DB127" s="959"/>
      <c r="DC127" s="959"/>
      <c r="DD127" s="959"/>
      <c r="DE127" s="959"/>
      <c r="DF127" s="960"/>
      <c r="DG127" s="961" t="s">
        <v>488</v>
      </c>
      <c r="DH127" s="962"/>
      <c r="DI127" s="962"/>
      <c r="DJ127" s="962"/>
      <c r="DK127" s="962"/>
      <c r="DL127" s="962" t="s">
        <v>488</v>
      </c>
      <c r="DM127" s="962"/>
      <c r="DN127" s="962"/>
      <c r="DO127" s="962"/>
      <c r="DP127" s="962"/>
      <c r="DQ127" s="962" t="s">
        <v>447</v>
      </c>
      <c r="DR127" s="962"/>
      <c r="DS127" s="962"/>
      <c r="DT127" s="962"/>
      <c r="DU127" s="962"/>
      <c r="DV127" s="963" t="s">
        <v>445</v>
      </c>
      <c r="DW127" s="963"/>
      <c r="DX127" s="963"/>
      <c r="DY127" s="963"/>
      <c r="DZ127" s="964"/>
    </row>
    <row r="128" spans="1:130" s="230" customFormat="1" ht="26.25" customHeight="1" thickBot="1" x14ac:dyDescent="0.2">
      <c r="A128" s="1077" t="s">
        <v>501</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502</v>
      </c>
      <c r="X128" s="1079"/>
      <c r="Y128" s="1079"/>
      <c r="Z128" s="1080"/>
      <c r="AA128" s="1081">
        <v>146025</v>
      </c>
      <c r="AB128" s="1082"/>
      <c r="AC128" s="1082"/>
      <c r="AD128" s="1082"/>
      <c r="AE128" s="1083"/>
      <c r="AF128" s="1084">
        <v>124401</v>
      </c>
      <c r="AG128" s="1082"/>
      <c r="AH128" s="1082"/>
      <c r="AI128" s="1082"/>
      <c r="AJ128" s="1083"/>
      <c r="AK128" s="1084">
        <v>117329</v>
      </c>
      <c r="AL128" s="1082"/>
      <c r="AM128" s="1082"/>
      <c r="AN128" s="1082"/>
      <c r="AO128" s="1083"/>
      <c r="AP128" s="1085"/>
      <c r="AQ128" s="1086"/>
      <c r="AR128" s="1086"/>
      <c r="AS128" s="1086"/>
      <c r="AT128" s="1087"/>
      <c r="AU128" s="232"/>
      <c r="AV128" s="232"/>
      <c r="AW128" s="232"/>
      <c r="AX128" s="932" t="s">
        <v>503</v>
      </c>
      <c r="AY128" s="933"/>
      <c r="AZ128" s="933"/>
      <c r="BA128" s="933"/>
      <c r="BB128" s="933"/>
      <c r="BC128" s="933"/>
      <c r="BD128" s="933"/>
      <c r="BE128" s="934"/>
      <c r="BF128" s="1088" t="s">
        <v>491</v>
      </c>
      <c r="BG128" s="1089"/>
      <c r="BH128" s="1089"/>
      <c r="BI128" s="1089"/>
      <c r="BJ128" s="1089"/>
      <c r="BK128" s="1089"/>
      <c r="BL128" s="1090"/>
      <c r="BM128" s="1088">
        <v>12.94</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504</v>
      </c>
      <c r="CQ128" s="762"/>
      <c r="CR128" s="762"/>
      <c r="CS128" s="762"/>
      <c r="CT128" s="762"/>
      <c r="CU128" s="762"/>
      <c r="CV128" s="762"/>
      <c r="CW128" s="762"/>
      <c r="CX128" s="762"/>
      <c r="CY128" s="762"/>
      <c r="CZ128" s="762"/>
      <c r="DA128" s="762"/>
      <c r="DB128" s="762"/>
      <c r="DC128" s="762"/>
      <c r="DD128" s="762"/>
      <c r="DE128" s="762"/>
      <c r="DF128" s="1072"/>
      <c r="DG128" s="1073" t="s">
        <v>138</v>
      </c>
      <c r="DH128" s="1074"/>
      <c r="DI128" s="1074"/>
      <c r="DJ128" s="1074"/>
      <c r="DK128" s="1074"/>
      <c r="DL128" s="1074" t="s">
        <v>445</v>
      </c>
      <c r="DM128" s="1074"/>
      <c r="DN128" s="1074"/>
      <c r="DO128" s="1074"/>
      <c r="DP128" s="1074"/>
      <c r="DQ128" s="1074" t="s">
        <v>445</v>
      </c>
      <c r="DR128" s="1074"/>
      <c r="DS128" s="1074"/>
      <c r="DT128" s="1074"/>
      <c r="DU128" s="1074"/>
      <c r="DV128" s="1075" t="s">
        <v>445</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505</v>
      </c>
      <c r="X129" s="1107"/>
      <c r="Y129" s="1107"/>
      <c r="Z129" s="1108"/>
      <c r="AA129" s="994">
        <v>13413207</v>
      </c>
      <c r="AB129" s="995"/>
      <c r="AC129" s="995"/>
      <c r="AD129" s="995"/>
      <c r="AE129" s="996"/>
      <c r="AF129" s="997">
        <v>13687307</v>
      </c>
      <c r="AG129" s="995"/>
      <c r="AH129" s="995"/>
      <c r="AI129" s="995"/>
      <c r="AJ129" s="996"/>
      <c r="AK129" s="997">
        <v>13123947</v>
      </c>
      <c r="AL129" s="995"/>
      <c r="AM129" s="995"/>
      <c r="AN129" s="995"/>
      <c r="AO129" s="996"/>
      <c r="AP129" s="1109"/>
      <c r="AQ129" s="1110"/>
      <c r="AR129" s="1110"/>
      <c r="AS129" s="1110"/>
      <c r="AT129" s="1111"/>
      <c r="AU129" s="233"/>
      <c r="AV129" s="233"/>
      <c r="AW129" s="233"/>
      <c r="AX129" s="1101" t="s">
        <v>506</v>
      </c>
      <c r="AY129" s="959"/>
      <c r="AZ129" s="959"/>
      <c r="BA129" s="959"/>
      <c r="BB129" s="959"/>
      <c r="BC129" s="959"/>
      <c r="BD129" s="959"/>
      <c r="BE129" s="960"/>
      <c r="BF129" s="1102" t="s">
        <v>138</v>
      </c>
      <c r="BG129" s="1103"/>
      <c r="BH129" s="1103"/>
      <c r="BI129" s="1103"/>
      <c r="BJ129" s="1103"/>
      <c r="BK129" s="1103"/>
      <c r="BL129" s="1104"/>
      <c r="BM129" s="1102">
        <v>17.940000000000001</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507</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508</v>
      </c>
      <c r="X130" s="1107"/>
      <c r="Y130" s="1107"/>
      <c r="Z130" s="1108"/>
      <c r="AA130" s="994">
        <v>2784842</v>
      </c>
      <c r="AB130" s="995"/>
      <c r="AC130" s="995"/>
      <c r="AD130" s="995"/>
      <c r="AE130" s="996"/>
      <c r="AF130" s="997">
        <v>2687210</v>
      </c>
      <c r="AG130" s="995"/>
      <c r="AH130" s="995"/>
      <c r="AI130" s="995"/>
      <c r="AJ130" s="996"/>
      <c r="AK130" s="997">
        <v>2501397</v>
      </c>
      <c r="AL130" s="995"/>
      <c r="AM130" s="995"/>
      <c r="AN130" s="995"/>
      <c r="AO130" s="996"/>
      <c r="AP130" s="1109"/>
      <c r="AQ130" s="1110"/>
      <c r="AR130" s="1110"/>
      <c r="AS130" s="1110"/>
      <c r="AT130" s="1111"/>
      <c r="AU130" s="233"/>
      <c r="AV130" s="233"/>
      <c r="AW130" s="233"/>
      <c r="AX130" s="1101" t="s">
        <v>509</v>
      </c>
      <c r="AY130" s="959"/>
      <c r="AZ130" s="959"/>
      <c r="BA130" s="959"/>
      <c r="BB130" s="959"/>
      <c r="BC130" s="959"/>
      <c r="BD130" s="959"/>
      <c r="BE130" s="960"/>
      <c r="BF130" s="1137">
        <v>11.1</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510</v>
      </c>
      <c r="X131" s="1144"/>
      <c r="Y131" s="1144"/>
      <c r="Z131" s="1145"/>
      <c r="AA131" s="1040">
        <v>10628365</v>
      </c>
      <c r="AB131" s="1022"/>
      <c r="AC131" s="1022"/>
      <c r="AD131" s="1022"/>
      <c r="AE131" s="1023"/>
      <c r="AF131" s="1021">
        <v>11000097</v>
      </c>
      <c r="AG131" s="1022"/>
      <c r="AH131" s="1022"/>
      <c r="AI131" s="1022"/>
      <c r="AJ131" s="1023"/>
      <c r="AK131" s="1021">
        <v>10622550</v>
      </c>
      <c r="AL131" s="1022"/>
      <c r="AM131" s="1022"/>
      <c r="AN131" s="1022"/>
      <c r="AO131" s="1023"/>
      <c r="AP131" s="1146"/>
      <c r="AQ131" s="1147"/>
      <c r="AR131" s="1147"/>
      <c r="AS131" s="1147"/>
      <c r="AT131" s="1148"/>
      <c r="AU131" s="233"/>
      <c r="AV131" s="233"/>
      <c r="AW131" s="233"/>
      <c r="AX131" s="1119" t="s">
        <v>511</v>
      </c>
      <c r="AY131" s="762"/>
      <c r="AZ131" s="762"/>
      <c r="BA131" s="762"/>
      <c r="BB131" s="762"/>
      <c r="BC131" s="762"/>
      <c r="BD131" s="762"/>
      <c r="BE131" s="1072"/>
      <c r="BF131" s="1120">
        <v>68.3</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512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513</v>
      </c>
      <c r="W132" s="1130"/>
      <c r="X132" s="1130"/>
      <c r="Y132" s="1130"/>
      <c r="Z132" s="1131"/>
      <c r="AA132" s="1132">
        <v>10.983260359999999</v>
      </c>
      <c r="AB132" s="1133"/>
      <c r="AC132" s="1133"/>
      <c r="AD132" s="1133"/>
      <c r="AE132" s="1134"/>
      <c r="AF132" s="1135">
        <v>11.8192685</v>
      </c>
      <c r="AG132" s="1133"/>
      <c r="AH132" s="1133"/>
      <c r="AI132" s="1133"/>
      <c r="AJ132" s="1134"/>
      <c r="AK132" s="1135">
        <v>10.643564870000001</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514</v>
      </c>
      <c r="W133" s="1113"/>
      <c r="X133" s="1113"/>
      <c r="Y133" s="1113"/>
      <c r="Z133" s="1114"/>
      <c r="AA133" s="1115">
        <v>12.7</v>
      </c>
      <c r="AB133" s="1116"/>
      <c r="AC133" s="1116"/>
      <c r="AD133" s="1116"/>
      <c r="AE133" s="1117"/>
      <c r="AF133" s="1115">
        <v>12.1</v>
      </c>
      <c r="AG133" s="1116"/>
      <c r="AH133" s="1116"/>
      <c r="AI133" s="1116"/>
      <c r="AJ133" s="1117"/>
      <c r="AK133" s="1115">
        <v>11.1</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rISgMWQAhtfOpzihpY+B6PDRFq30ZAuzayAPSGz3WE5fCQoYKyIXEm26tA7g7pCb7GBi1pa2GIz0plIL2EuwRQ==" saltValue="ZPhDmx4T088ptwjM5yE3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47" zoomScale="70" zoomScaleNormal="85" zoomScaleSheetLayoutView="70" workbookViewId="0">
      <selection activeCell="CQ28" sqref="CQ28"/>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Mt0+DYsTw5z4QuyHc3XmWGV7UuXFypMdlvtikS6oTd95Z2kS62RWZu/PT1HCW8zzdt8a7Vu9rnHi714WojxPg==" saltValue="/Q4m8A44J6vlunhf+pRed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FcJ0DqfMIkGBCVcY7aooFnweAki4VFISf/cRZRiCJaanh3bWknCGm64ONPn7bg0A+2Z+FC/QBJguSsCP3CSSmA==" saltValue="S7yfNvijgdjRwfNepjn3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6"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518</v>
      </c>
      <c r="AP7" s="272"/>
      <c r="AQ7" s="273" t="s">
        <v>519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520</v>
      </c>
      <c r="AQ8" s="279" t="s">
        <v>521</v>
      </c>
      <c r="AR8" s="280" t="s">
        <v>522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523</v>
      </c>
      <c r="AL9" s="1153"/>
      <c r="AM9" s="1153"/>
      <c r="AN9" s="1154"/>
      <c r="AO9" s="281">
        <v>4588181</v>
      </c>
      <c r="AP9" s="281">
        <v>139999</v>
      </c>
      <c r="AQ9" s="282">
        <v>88339</v>
      </c>
      <c r="AR9" s="283">
        <v>58.5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524</v>
      </c>
      <c r="AL10" s="1153"/>
      <c r="AM10" s="1153"/>
      <c r="AN10" s="1154"/>
      <c r="AO10" s="284">
        <v>457</v>
      </c>
      <c r="AP10" s="284">
        <v>14</v>
      </c>
      <c r="AQ10" s="285">
        <v>7842</v>
      </c>
      <c r="AR10" s="286">
        <v>-99.8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525</v>
      </c>
      <c r="AL11" s="1153"/>
      <c r="AM11" s="1153"/>
      <c r="AN11" s="1154"/>
      <c r="AO11" s="284">
        <v>430897</v>
      </c>
      <c r="AP11" s="284">
        <v>13148</v>
      </c>
      <c r="AQ11" s="285">
        <v>2321</v>
      </c>
      <c r="AR11" s="286">
        <v>466.5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526</v>
      </c>
      <c r="AL12" s="1153"/>
      <c r="AM12" s="1153"/>
      <c r="AN12" s="1154"/>
      <c r="AO12" s="284" t="s">
        <v>527</v>
      </c>
      <c r="AP12" s="284" t="s">
        <v>527</v>
      </c>
      <c r="AQ12" s="285">
        <v>10</v>
      </c>
      <c r="AR12" s="286" t="s">
        <v>527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528</v>
      </c>
      <c r="AL13" s="1153"/>
      <c r="AM13" s="1153"/>
      <c r="AN13" s="1154"/>
      <c r="AO13" s="284">
        <v>190381</v>
      </c>
      <c r="AP13" s="284">
        <v>5809</v>
      </c>
      <c r="AQ13" s="285">
        <v>2936</v>
      </c>
      <c r="AR13" s="286">
        <v>97.9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529</v>
      </c>
      <c r="AL14" s="1153"/>
      <c r="AM14" s="1153"/>
      <c r="AN14" s="1154"/>
      <c r="AO14" s="284">
        <v>123331</v>
      </c>
      <c r="AP14" s="284">
        <v>3763</v>
      </c>
      <c r="AQ14" s="285">
        <v>1649</v>
      </c>
      <c r="AR14" s="286">
        <v>128.19999999999999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530</v>
      </c>
      <c r="AL15" s="1156"/>
      <c r="AM15" s="1156"/>
      <c r="AN15" s="1157"/>
      <c r="AO15" s="284">
        <v>-350005</v>
      </c>
      <c r="AP15" s="284">
        <v>-10680</v>
      </c>
      <c r="AQ15" s="285">
        <v>-5997</v>
      </c>
      <c r="AR15" s="286">
        <v>78.099999999999994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189</v>
      </c>
      <c r="AL16" s="1156"/>
      <c r="AM16" s="1156"/>
      <c r="AN16" s="1157"/>
      <c r="AO16" s="284">
        <v>4983242</v>
      </c>
      <c r="AP16" s="284">
        <v>152053</v>
      </c>
      <c r="AQ16" s="285">
        <v>97102</v>
      </c>
      <c r="AR16" s="286">
        <v>56.6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535</v>
      </c>
      <c r="AL21" s="1159"/>
      <c r="AM21" s="1159"/>
      <c r="AN21" s="1160"/>
      <c r="AO21" s="297">
        <v>12.97</v>
      </c>
      <c r="AP21" s="298">
        <v>8.91</v>
      </c>
      <c r="AQ21" s="299">
        <v>4.0599999999999996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536</v>
      </c>
      <c r="AL22" s="1159"/>
      <c r="AM22" s="1159"/>
      <c r="AN22" s="1160"/>
      <c r="AO22" s="302">
        <v>98.8</v>
      </c>
      <c r="AP22" s="303">
        <v>97.5</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537</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518</v>
      </c>
      <c r="AP30" s="272"/>
      <c r="AQ30" s="273" t="s">
        <v>519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520</v>
      </c>
      <c r="AQ31" s="279" t="s">
        <v>521</v>
      </c>
      <c r="AR31" s="280" t="s">
        <v>522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540</v>
      </c>
      <c r="AL32" s="1167"/>
      <c r="AM32" s="1167"/>
      <c r="AN32" s="1168"/>
      <c r="AO32" s="312">
        <v>3037234</v>
      </c>
      <c r="AP32" s="312">
        <v>92675</v>
      </c>
      <c r="AQ32" s="313">
        <v>55264</v>
      </c>
      <c r="AR32" s="314">
        <v>67.7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541</v>
      </c>
      <c r="AL33" s="1167"/>
      <c r="AM33" s="1167"/>
      <c r="AN33" s="1168"/>
      <c r="AO33" s="312" t="s">
        <v>527</v>
      </c>
      <c r="AP33" s="312" t="s">
        <v>527</v>
      </c>
      <c r="AQ33" s="313" t="s">
        <v>527</v>
      </c>
      <c r="AR33" s="314" t="s">
        <v>527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542</v>
      </c>
      <c r="AL34" s="1167"/>
      <c r="AM34" s="1167"/>
      <c r="AN34" s="1168"/>
      <c r="AO34" s="312" t="s">
        <v>527</v>
      </c>
      <c r="AP34" s="312" t="s">
        <v>527</v>
      </c>
      <c r="AQ34" s="313">
        <v>19</v>
      </c>
      <c r="AR34" s="314" t="s">
        <v>527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543</v>
      </c>
      <c r="AL35" s="1167"/>
      <c r="AM35" s="1167"/>
      <c r="AN35" s="1168"/>
      <c r="AO35" s="312">
        <v>695196</v>
      </c>
      <c r="AP35" s="312">
        <v>21212</v>
      </c>
      <c r="AQ35" s="313">
        <v>18522</v>
      </c>
      <c r="AR35" s="314">
        <v>14.5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544</v>
      </c>
      <c r="AL36" s="1167"/>
      <c r="AM36" s="1167"/>
      <c r="AN36" s="1168"/>
      <c r="AO36" s="312" t="s">
        <v>527</v>
      </c>
      <c r="AP36" s="312" t="s">
        <v>527</v>
      </c>
      <c r="AQ36" s="313">
        <v>2744</v>
      </c>
      <c r="AR36" s="314" t="s">
        <v>527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545</v>
      </c>
      <c r="AL37" s="1167"/>
      <c r="AM37" s="1167"/>
      <c r="AN37" s="1168"/>
      <c r="AO37" s="312">
        <v>16914</v>
      </c>
      <c r="AP37" s="312">
        <v>516</v>
      </c>
      <c r="AQ37" s="313">
        <v>519</v>
      </c>
      <c r="AR37" s="314">
        <v>-0.6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546</v>
      </c>
      <c r="AL38" s="1170"/>
      <c r="AM38" s="1170"/>
      <c r="AN38" s="1171"/>
      <c r="AO38" s="315" t="s">
        <v>527</v>
      </c>
      <c r="AP38" s="315" t="s">
        <v>527</v>
      </c>
      <c r="AQ38" s="316">
        <v>4</v>
      </c>
      <c r="AR38" s="304" t="s">
        <v>527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547</v>
      </c>
      <c r="AL39" s="1170"/>
      <c r="AM39" s="1170"/>
      <c r="AN39" s="1171"/>
      <c r="AO39" s="312">
        <v>-117329</v>
      </c>
      <c r="AP39" s="312">
        <v>-3580</v>
      </c>
      <c r="AQ39" s="313">
        <v>-3996</v>
      </c>
      <c r="AR39" s="314">
        <v>-10.4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548</v>
      </c>
      <c r="AL40" s="1167"/>
      <c r="AM40" s="1167"/>
      <c r="AN40" s="1168"/>
      <c r="AO40" s="312">
        <v>-2501397</v>
      </c>
      <c r="AP40" s="312">
        <v>-76325</v>
      </c>
      <c r="AQ40" s="313">
        <v>-50182</v>
      </c>
      <c r="AR40" s="314">
        <v>52.1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300</v>
      </c>
      <c r="AL41" s="1173"/>
      <c r="AM41" s="1173"/>
      <c r="AN41" s="1174"/>
      <c r="AO41" s="312">
        <v>1130618</v>
      </c>
      <c r="AP41" s="312">
        <v>34498</v>
      </c>
      <c r="AQ41" s="313">
        <v>22892</v>
      </c>
      <c r="AR41" s="314">
        <v>50.7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518</v>
      </c>
      <c r="AN49" s="1163" t="s">
        <v>552</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553</v>
      </c>
      <c r="AO50" s="329" t="s">
        <v>554</v>
      </c>
      <c r="AP50" s="330" t="s">
        <v>555</v>
      </c>
      <c r="AQ50" s="331" t="s">
        <v>556</v>
      </c>
      <c r="AR50" s="332" t="s">
        <v>557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2351442</v>
      </c>
      <c r="AN51" s="334">
        <v>67350</v>
      </c>
      <c r="AO51" s="335">
        <v>1.7</v>
      </c>
      <c r="AP51" s="336">
        <v>85173</v>
      </c>
      <c r="AQ51" s="337">
        <v>-4.3</v>
      </c>
      <c r="AR51" s="338">
        <v>6</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1373678</v>
      </c>
      <c r="AN52" s="342">
        <v>39345</v>
      </c>
      <c r="AO52" s="343">
        <v>16.2</v>
      </c>
      <c r="AP52" s="344">
        <v>43913</v>
      </c>
      <c r="AQ52" s="345">
        <v>-3.4</v>
      </c>
      <c r="AR52" s="346">
        <v>19.600000000000001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4046156</v>
      </c>
      <c r="AN53" s="334">
        <v>117795</v>
      </c>
      <c r="AO53" s="335">
        <v>74.900000000000006</v>
      </c>
      <c r="AP53" s="336">
        <v>94081</v>
      </c>
      <c r="AQ53" s="337">
        <v>10.5</v>
      </c>
      <c r="AR53" s="338">
        <v>64.400000000000006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2400509</v>
      </c>
      <c r="AN54" s="342">
        <v>69886</v>
      </c>
      <c r="AO54" s="343">
        <v>77.599999999999994</v>
      </c>
      <c r="AP54" s="344">
        <v>48949</v>
      </c>
      <c r="AQ54" s="345">
        <v>11.5</v>
      </c>
      <c r="AR54" s="346">
        <v>66.099999999999994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4603482</v>
      </c>
      <c r="AN55" s="334">
        <v>136198</v>
      </c>
      <c r="AO55" s="335">
        <v>15.6</v>
      </c>
      <c r="AP55" s="336">
        <v>92632</v>
      </c>
      <c r="AQ55" s="337">
        <v>-1.5</v>
      </c>
      <c r="AR55" s="338">
        <v>17.100000000000001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2520440</v>
      </c>
      <c r="AN56" s="342">
        <v>74569</v>
      </c>
      <c r="AO56" s="343">
        <v>6.7</v>
      </c>
      <c r="AP56" s="344">
        <v>47978</v>
      </c>
      <c r="AQ56" s="345">
        <v>-2</v>
      </c>
      <c r="AR56" s="346">
        <v>8.6999999999999993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5295277</v>
      </c>
      <c r="AN57" s="334">
        <v>159290</v>
      </c>
      <c r="AO57" s="335">
        <v>17</v>
      </c>
      <c r="AP57" s="336">
        <v>69604</v>
      </c>
      <c r="AQ57" s="337">
        <v>-24.9</v>
      </c>
      <c r="AR57" s="338">
        <v>41.9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3050158</v>
      </c>
      <c r="AN58" s="342">
        <v>91753</v>
      </c>
      <c r="AO58" s="343">
        <v>23</v>
      </c>
      <c r="AP58" s="344">
        <v>36247</v>
      </c>
      <c r="AQ58" s="345">
        <v>-24.5</v>
      </c>
      <c r="AR58" s="346">
        <v>47.5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2891645</v>
      </c>
      <c r="AN59" s="334">
        <v>88233</v>
      </c>
      <c r="AO59" s="335">
        <v>-44.6</v>
      </c>
      <c r="AP59" s="336">
        <v>68410</v>
      </c>
      <c r="AQ59" s="337">
        <v>-1.7</v>
      </c>
      <c r="AR59" s="338">
        <v>-42.9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938930</v>
      </c>
      <c r="AN60" s="342">
        <v>28649</v>
      </c>
      <c r="AO60" s="343">
        <v>-68.8</v>
      </c>
      <c r="AP60" s="344">
        <v>35086</v>
      </c>
      <c r="AQ60" s="345">
        <v>-3.2</v>
      </c>
      <c r="AR60" s="346">
        <v>-65.599999999999994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3837600</v>
      </c>
      <c r="AN61" s="349">
        <v>113773</v>
      </c>
      <c r="AO61" s="350">
        <v>12.9</v>
      </c>
      <c r="AP61" s="351">
        <v>81980</v>
      </c>
      <c r="AQ61" s="352">
        <v>-4.4000000000000004</v>
      </c>
      <c r="AR61" s="338">
        <v>17.3</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2056743</v>
      </c>
      <c r="AN62" s="342">
        <v>60840</v>
      </c>
      <c r="AO62" s="343">
        <v>10.9</v>
      </c>
      <c r="AP62" s="344">
        <v>42435</v>
      </c>
      <c r="AQ62" s="345">
        <v>-4.3</v>
      </c>
      <c r="AR62" s="346">
        <v>15.2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o5V8ZV4XDvNTn84eJJnfH7hXd7xcKlz3E0L1ndhAxkZUTwa4ThzUJmRN+WcwK4RpEXx8FSg3QbThVUwLhZOkA==" saltValue="RaW4jBAPIb25inQ/PEOh1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566</v>
      </c>
    </row>
    <row r="120" spans="125:125" ht="13.5" hidden="1" customHeight="1" x14ac:dyDescent="0.15"/>
    <row r="121" spans="125:125" ht="13.5" hidden="1" customHeight="1" x14ac:dyDescent="0.15">
      <c r="DU121" s="259"/>
    </row>
  </sheetData>
  <sheetProtection algorithmName="SHA-512" hashValue="Ztfxs/DYZTO1VLRn36Fe5VK/Wc7/T1F8YdhTwO2JCJ4w31W9YSIu8ZsPQ8pkf7+jflsVDsTkv958xjn8ZsoomA==" saltValue="hDGlgAQmFKdUVImsDqpG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567</v>
      </c>
    </row>
  </sheetData>
  <sheetProtection algorithmName="SHA-512" hashValue="EqVoBhfW6YkyZmc40keuY4H2n3NFoBO9Xyqwnr1OH2BPImiltKOLUvIWaUndZByF1nNeTTVQ9s1Ypo4UU5QwGg==" saltValue="BE2qnrxxhjKp2Y3a1+iC2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568</v>
      </c>
      <c r="G46" s="8" t="s">
        <v>569</v>
      </c>
      <c r="H46" s="8" t="s">
        <v>570</v>
      </c>
      <c r="I46" s="8" t="s">
        <v>571</v>
      </c>
      <c r="J46" s="9" t="s">
        <v>572</v>
      </c>
    </row>
    <row r="47" spans="2:10" ht="57.75" customHeight="1" x14ac:dyDescent="0.15">
      <c r="B47" s="10"/>
      <c r="C47" s="1175" t="s">
        <v>3</v>
      </c>
      <c r="D47" s="1175"/>
      <c r="E47" s="1176"/>
      <c r="F47" s="11">
        <v>10.81</v>
      </c>
      <c r="G47" s="12">
        <v>12.32</v>
      </c>
      <c r="H47" s="12">
        <v>12.11</v>
      </c>
      <c r="I47" s="12">
        <v>11.87</v>
      </c>
      <c r="J47" s="13">
        <v>12.38</v>
      </c>
    </row>
    <row r="48" spans="2:10" ht="57.75" customHeight="1" x14ac:dyDescent="0.15">
      <c r="B48" s="14"/>
      <c r="C48" s="1177" t="s">
        <v>4</v>
      </c>
      <c r="D48" s="1177"/>
      <c r="E48" s="1178"/>
      <c r="F48" s="15">
        <v>2.36</v>
      </c>
      <c r="G48" s="16">
        <v>2.93</v>
      </c>
      <c r="H48" s="16">
        <v>2.19</v>
      </c>
      <c r="I48" s="16">
        <v>6.05</v>
      </c>
      <c r="J48" s="17">
        <v>4.47</v>
      </c>
    </row>
    <row r="49" spans="2:10" ht="57.75" customHeight="1" thickBot="1" x14ac:dyDescent="0.2">
      <c r="B49" s="18"/>
      <c r="C49" s="1179" t="s">
        <v>5</v>
      </c>
      <c r="D49" s="1179"/>
      <c r="E49" s="1180"/>
      <c r="F49" s="19" t="s">
        <v>573</v>
      </c>
      <c r="G49" s="20">
        <v>1.97</v>
      </c>
      <c r="H49" s="20" t="s">
        <v>574</v>
      </c>
      <c r="I49" s="20">
        <v>3.9</v>
      </c>
      <c r="J49" s="21" t="s">
        <v>575</v>
      </c>
    </row>
    <row r="50" spans="2:10" x14ac:dyDescent="0.15"/>
  </sheetData>
  <sheetProtection algorithmName="SHA-512" hashValue="7aVW7wJhgYGIsBXjKsrgnleKxEgQ+bfzu83DEGcFp5/+nVT66UrhyvCwBcOaPtKBlmSKhmaoc8kokWhQm0LDhw==" saltValue="OB+WCzIn+R3rogDsaOxmp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15">
      <c r="A34" s="22"/>
      <c r="B34" s="31"/>
      <c r="C34" s="1187" t="s">
        <v>576</v>
      </c>
      <c r="D34" s="1187"/>
      <c r="E34" s="1188"/>
      <c r="F34" s="32">
        <v>2.97</v>
      </c>
      <c r="G34" s="33">
        <v>1.41</v>
      </c>
      <c r="H34" s="33">
        <v>2.36</v>
      </c>
      <c r="I34" s="33">
        <v>6.31</v>
      </c>
      <c r="J34" s="34">
        <v>9.51</v>
      </c>
      <c r="K34" s="22"/>
      <c r="L34" s="22"/>
      <c r="M34" s="22"/>
      <c r="N34" s="22"/>
      <c r="O34" s="22"/>
      <c r="P34" s="22"/>
    </row>
    <row r="35" spans="1:16" ht="39" customHeight="1" x14ac:dyDescent="0.15">
      <c r="A35" s="22"/>
      <c r="B35" s="35"/>
      <c r="C35" s="1181" t="s">
        <v>577</v>
      </c>
      <c r="D35" s="1182"/>
      <c r="E35" s="1183"/>
      <c r="F35" s="36">
        <v>2.36</v>
      </c>
      <c r="G35" s="37">
        <v>2.93</v>
      </c>
      <c r="H35" s="37">
        <v>2.1800000000000002</v>
      </c>
      <c r="I35" s="37">
        <v>6.04</v>
      </c>
      <c r="J35" s="38">
        <v>4.47</v>
      </c>
      <c r="K35" s="22"/>
      <c r="L35" s="22"/>
      <c r="M35" s="22"/>
      <c r="N35" s="22"/>
      <c r="O35" s="22"/>
      <c r="P35" s="22"/>
    </row>
    <row r="36" spans="1:16" ht="39" customHeight="1" x14ac:dyDescent="0.15">
      <c r="A36" s="22"/>
      <c r="B36" s="35"/>
      <c r="C36" s="1181" t="s">
        <v>578</v>
      </c>
      <c r="D36" s="1182"/>
      <c r="E36" s="1183"/>
      <c r="F36" s="36">
        <v>4.87</v>
      </c>
      <c r="G36" s="37">
        <v>4.74</v>
      </c>
      <c r="H36" s="37">
        <v>4.3600000000000003</v>
      </c>
      <c r="I36" s="37">
        <v>4.1399999999999997</v>
      </c>
      <c r="J36" s="38">
        <v>3.95</v>
      </c>
      <c r="K36" s="22"/>
      <c r="L36" s="22"/>
      <c r="M36" s="22"/>
      <c r="N36" s="22"/>
      <c r="O36" s="22"/>
      <c r="P36" s="22"/>
    </row>
    <row r="37" spans="1:16" ht="39" customHeight="1" x14ac:dyDescent="0.15">
      <c r="A37" s="22"/>
      <c r="B37" s="35"/>
      <c r="C37" s="1181" t="s">
        <v>579</v>
      </c>
      <c r="D37" s="1182"/>
      <c r="E37" s="1183"/>
      <c r="F37" s="36">
        <v>0.95</v>
      </c>
      <c r="G37" s="37">
        <v>0.08</v>
      </c>
      <c r="H37" s="37">
        <v>0.41</v>
      </c>
      <c r="I37" s="37">
        <v>0.87</v>
      </c>
      <c r="J37" s="38">
        <v>1.67</v>
      </c>
      <c r="K37" s="22"/>
      <c r="L37" s="22"/>
      <c r="M37" s="22"/>
      <c r="N37" s="22"/>
      <c r="O37" s="22"/>
      <c r="P37" s="22"/>
    </row>
    <row r="38" spans="1:16" ht="39" customHeight="1" x14ac:dyDescent="0.15">
      <c r="A38" s="22"/>
      <c r="B38" s="35"/>
      <c r="C38" s="1181" t="s">
        <v>580</v>
      </c>
      <c r="D38" s="1182"/>
      <c r="E38" s="1183"/>
      <c r="F38" s="36" t="s">
        <v>527</v>
      </c>
      <c r="G38" s="37" t="s">
        <v>527</v>
      </c>
      <c r="H38" s="37">
        <v>0.48</v>
      </c>
      <c r="I38" s="37">
        <v>0.52</v>
      </c>
      <c r="J38" s="38">
        <v>1.39</v>
      </c>
      <c r="K38" s="22"/>
      <c r="L38" s="22"/>
      <c r="M38" s="22"/>
      <c r="N38" s="22"/>
      <c r="O38" s="22"/>
      <c r="P38" s="22"/>
    </row>
    <row r="39" spans="1:16" ht="39" customHeight="1" x14ac:dyDescent="0.15">
      <c r="A39" s="22"/>
      <c r="B39" s="35"/>
      <c r="C39" s="1181" t="s">
        <v>581</v>
      </c>
      <c r="D39" s="1182"/>
      <c r="E39" s="1183"/>
      <c r="F39" s="36">
        <v>0.19</v>
      </c>
      <c r="G39" s="37">
        <v>0.51</v>
      </c>
      <c r="H39" s="37">
        <v>0.45</v>
      </c>
      <c r="I39" s="37">
        <v>0.42</v>
      </c>
      <c r="J39" s="38">
        <v>0.53</v>
      </c>
      <c r="K39" s="22"/>
      <c r="L39" s="22"/>
      <c r="M39" s="22"/>
      <c r="N39" s="22"/>
      <c r="O39" s="22"/>
      <c r="P39" s="22"/>
    </row>
    <row r="40" spans="1:16" ht="39" customHeight="1" x14ac:dyDescent="0.15">
      <c r="A40" s="22"/>
      <c r="B40" s="35"/>
      <c r="C40" s="1181" t="s">
        <v>582</v>
      </c>
      <c r="D40" s="1182"/>
      <c r="E40" s="1183"/>
      <c r="F40" s="36">
        <v>0.05</v>
      </c>
      <c r="G40" s="37">
        <v>0.05</v>
      </c>
      <c r="H40" s="37">
        <v>0.06</v>
      </c>
      <c r="I40" s="37">
        <v>0.06</v>
      </c>
      <c r="J40" s="38">
        <v>7.0000000000000007E-2</v>
      </c>
      <c r="K40" s="22"/>
      <c r="L40" s="22"/>
      <c r="M40" s="22"/>
      <c r="N40" s="22"/>
      <c r="O40" s="22"/>
      <c r="P40" s="22"/>
    </row>
    <row r="41" spans="1:16" ht="39" customHeight="1" x14ac:dyDescent="0.15">
      <c r="A41" s="22"/>
      <c r="B41" s="35"/>
      <c r="C41" s="1181" t="s">
        <v>583</v>
      </c>
      <c r="D41" s="1182"/>
      <c r="E41" s="1183"/>
      <c r="F41" s="36">
        <v>0</v>
      </c>
      <c r="G41" s="37">
        <v>0</v>
      </c>
      <c r="H41" s="37">
        <v>0</v>
      </c>
      <c r="I41" s="37">
        <v>0</v>
      </c>
      <c r="J41" s="38">
        <v>0</v>
      </c>
      <c r="K41" s="22"/>
      <c r="L41" s="22"/>
      <c r="M41" s="22"/>
      <c r="N41" s="22"/>
      <c r="O41" s="22"/>
      <c r="P41" s="22"/>
    </row>
    <row r="42" spans="1:16" ht="39" customHeight="1" x14ac:dyDescent="0.15">
      <c r="A42" s="22"/>
      <c r="B42" s="39"/>
      <c r="C42" s="1181" t="s">
        <v>584</v>
      </c>
      <c r="D42" s="1182"/>
      <c r="E42" s="1183"/>
      <c r="F42" s="36" t="s">
        <v>527</v>
      </c>
      <c r="G42" s="37" t="s">
        <v>527</v>
      </c>
      <c r="H42" s="37" t="s">
        <v>527</v>
      </c>
      <c r="I42" s="37" t="s">
        <v>527</v>
      </c>
      <c r="J42" s="38" t="s">
        <v>527</v>
      </c>
      <c r="K42" s="22"/>
      <c r="L42" s="22"/>
      <c r="M42" s="22"/>
      <c r="N42" s="22"/>
      <c r="O42" s="22"/>
      <c r="P42" s="22"/>
    </row>
    <row r="43" spans="1:16" ht="39" customHeight="1" thickBot="1" x14ac:dyDescent="0.2">
      <c r="A43" s="22"/>
      <c r="B43" s="40"/>
      <c r="C43" s="1184" t="s">
        <v>585</v>
      </c>
      <c r="D43" s="1185"/>
      <c r="E43" s="1186"/>
      <c r="F43" s="41">
        <v>0</v>
      </c>
      <c r="G43" s="42">
        <v>0.16</v>
      </c>
      <c r="H43" s="42">
        <v>0</v>
      </c>
      <c r="I43" s="42">
        <v>0.01</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4GU/AINX1AiynflSIr2nJ8TCJdx/UaLy1pg63Rsw1pc99JaQZ9gQN0ZY9sMrZpAkf2MxDSiQx6S7UKCrdy5i9w==" saltValue="TRDbGKogAQNwEvlifnCU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3381</v>
      </c>
      <c r="L45" s="60">
        <v>3369</v>
      </c>
      <c r="M45" s="60">
        <v>3307</v>
      </c>
      <c r="N45" s="60">
        <v>3236</v>
      </c>
      <c r="O45" s="61">
        <v>3037</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527</v>
      </c>
      <c r="L46" s="64" t="s">
        <v>527</v>
      </c>
      <c r="M46" s="64" t="s">
        <v>527</v>
      </c>
      <c r="N46" s="64" t="s">
        <v>527</v>
      </c>
      <c r="O46" s="65" t="s">
        <v>527</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527</v>
      </c>
      <c r="L47" s="64" t="s">
        <v>527</v>
      </c>
      <c r="M47" s="64" t="s">
        <v>527</v>
      </c>
      <c r="N47" s="64" t="s">
        <v>527</v>
      </c>
      <c r="O47" s="65" t="s">
        <v>527</v>
      </c>
      <c r="P47" s="48"/>
      <c r="Q47" s="48"/>
      <c r="R47" s="48"/>
      <c r="S47" s="48"/>
      <c r="T47" s="48"/>
      <c r="U47" s="48"/>
    </row>
    <row r="48" spans="1:21" ht="30.75" customHeight="1" x14ac:dyDescent="0.15">
      <c r="A48" s="48"/>
      <c r="B48" s="1191"/>
      <c r="C48" s="1192"/>
      <c r="D48" s="62"/>
      <c r="E48" s="1197" t="s">
        <v>15</v>
      </c>
      <c r="F48" s="1197"/>
      <c r="G48" s="1197"/>
      <c r="H48" s="1197"/>
      <c r="I48" s="1197"/>
      <c r="J48" s="1198"/>
      <c r="K48" s="63">
        <v>911</v>
      </c>
      <c r="L48" s="64">
        <v>943</v>
      </c>
      <c r="M48" s="64">
        <v>661</v>
      </c>
      <c r="N48" s="64">
        <v>744</v>
      </c>
      <c r="O48" s="65">
        <v>695</v>
      </c>
      <c r="P48" s="48"/>
      <c r="Q48" s="48"/>
      <c r="R48" s="48"/>
      <c r="S48" s="48"/>
      <c r="T48" s="48"/>
      <c r="U48" s="48"/>
    </row>
    <row r="49" spans="1:21" ht="30.75" customHeight="1" x14ac:dyDescent="0.15">
      <c r="A49" s="48"/>
      <c r="B49" s="1191"/>
      <c r="C49" s="1192"/>
      <c r="D49" s="62"/>
      <c r="E49" s="1197" t="s">
        <v>16</v>
      </c>
      <c r="F49" s="1197"/>
      <c r="G49" s="1197"/>
      <c r="H49" s="1197"/>
      <c r="I49" s="1197"/>
      <c r="J49" s="1198"/>
      <c r="K49" s="63" t="s">
        <v>527</v>
      </c>
      <c r="L49" s="64" t="s">
        <v>527</v>
      </c>
      <c r="M49" s="64" t="s">
        <v>527</v>
      </c>
      <c r="N49" s="64" t="s">
        <v>527</v>
      </c>
      <c r="O49" s="65" t="s">
        <v>527</v>
      </c>
      <c r="P49" s="48"/>
      <c r="Q49" s="48"/>
      <c r="R49" s="48"/>
      <c r="S49" s="48"/>
      <c r="T49" s="48"/>
      <c r="U49" s="48"/>
    </row>
    <row r="50" spans="1:21" ht="30.75" customHeight="1" x14ac:dyDescent="0.15">
      <c r="A50" s="48"/>
      <c r="B50" s="1191"/>
      <c r="C50" s="1192"/>
      <c r="D50" s="62"/>
      <c r="E50" s="1197" t="s">
        <v>17</v>
      </c>
      <c r="F50" s="1197"/>
      <c r="G50" s="1197"/>
      <c r="H50" s="1197"/>
      <c r="I50" s="1197"/>
      <c r="J50" s="1198"/>
      <c r="K50" s="63">
        <v>119</v>
      </c>
      <c r="L50" s="64">
        <v>128</v>
      </c>
      <c r="M50" s="64">
        <v>130</v>
      </c>
      <c r="N50" s="64">
        <v>132</v>
      </c>
      <c r="O50" s="65">
        <v>17</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527</v>
      </c>
      <c r="L51" s="64" t="s">
        <v>527</v>
      </c>
      <c r="M51" s="64" t="s">
        <v>527</v>
      </c>
      <c r="N51" s="64">
        <v>0</v>
      </c>
      <c r="O51" s="65" t="s">
        <v>527</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3000</v>
      </c>
      <c r="L52" s="64">
        <v>3034</v>
      </c>
      <c r="M52" s="64">
        <v>2930</v>
      </c>
      <c r="N52" s="64">
        <v>2811</v>
      </c>
      <c r="O52" s="65">
        <v>2618</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1411</v>
      </c>
      <c r="L53" s="69">
        <v>1406</v>
      </c>
      <c r="M53" s="69">
        <v>1168</v>
      </c>
      <c r="N53" s="69">
        <v>1301</v>
      </c>
      <c r="O53" s="70">
        <v>1131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2">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V8Yc9dblSP25w5+3FtWMKDUmrnyc9yyf1wBtB/HcArjllTyo/h4DvSotjk7eYKaaXzY6pNq2Vh6pp0l/XHz7g==" saltValue="E+ik5X0XGP7HouDcGKo3a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568</v>
      </c>
      <c r="J40" s="103" t="s">
        <v>569</v>
      </c>
      <c r="K40" s="103" t="s">
        <v>570</v>
      </c>
      <c r="L40" s="103" t="s">
        <v>571</v>
      </c>
      <c r="M40" s="104" t="s">
        <v>572</v>
      </c>
    </row>
    <row r="41" spans="2:13" ht="27.75" customHeight="1" x14ac:dyDescent="0.15">
      <c r="B41" s="1220" t="s">
        <v>32</v>
      </c>
      <c r="C41" s="1221"/>
      <c r="D41" s="105"/>
      <c r="E41" s="1226" t="s">
        <v>33</v>
      </c>
      <c r="F41" s="1226"/>
      <c r="G41" s="1226"/>
      <c r="H41" s="1227"/>
      <c r="I41" s="355">
        <v>30042</v>
      </c>
      <c r="J41" s="356">
        <v>30585</v>
      </c>
      <c r="K41" s="356">
        <v>31149</v>
      </c>
      <c r="L41" s="356">
        <v>32053</v>
      </c>
      <c r="M41" s="357">
        <v>31125</v>
      </c>
    </row>
    <row r="42" spans="2:13" ht="27.75" customHeight="1" x14ac:dyDescent="0.15">
      <c r="B42" s="1222"/>
      <c r="C42" s="1223"/>
      <c r="D42" s="106"/>
      <c r="E42" s="1228" t="s">
        <v>34</v>
      </c>
      <c r="F42" s="1228"/>
      <c r="G42" s="1228"/>
      <c r="H42" s="1229"/>
      <c r="I42" s="358">
        <v>554</v>
      </c>
      <c r="J42" s="359">
        <v>443</v>
      </c>
      <c r="K42" s="359">
        <v>320</v>
      </c>
      <c r="L42" s="359">
        <v>44</v>
      </c>
      <c r="M42" s="360">
        <v>27</v>
      </c>
    </row>
    <row r="43" spans="2:13" ht="27.75" customHeight="1" x14ac:dyDescent="0.15">
      <c r="B43" s="1222"/>
      <c r="C43" s="1223"/>
      <c r="D43" s="106"/>
      <c r="E43" s="1228" t="s">
        <v>35</v>
      </c>
      <c r="F43" s="1228"/>
      <c r="G43" s="1228"/>
      <c r="H43" s="1229"/>
      <c r="I43" s="358">
        <v>10846</v>
      </c>
      <c r="J43" s="359">
        <v>15416</v>
      </c>
      <c r="K43" s="359">
        <v>12627</v>
      </c>
      <c r="L43" s="359">
        <v>12867</v>
      </c>
      <c r="M43" s="360">
        <v>13524</v>
      </c>
    </row>
    <row r="44" spans="2:13" ht="27.75" customHeight="1" x14ac:dyDescent="0.15">
      <c r="B44" s="1222"/>
      <c r="C44" s="1223"/>
      <c r="D44" s="106"/>
      <c r="E44" s="1228" t="s">
        <v>36</v>
      </c>
      <c r="F44" s="1228"/>
      <c r="G44" s="1228"/>
      <c r="H44" s="1229"/>
      <c r="I44" s="358" t="s">
        <v>527</v>
      </c>
      <c r="J44" s="359" t="s">
        <v>527</v>
      </c>
      <c r="K44" s="359" t="s">
        <v>527</v>
      </c>
      <c r="L44" s="359" t="s">
        <v>527</v>
      </c>
      <c r="M44" s="360" t="s">
        <v>527</v>
      </c>
    </row>
    <row r="45" spans="2:13" ht="27.75" customHeight="1" x14ac:dyDescent="0.15">
      <c r="B45" s="1222"/>
      <c r="C45" s="1223"/>
      <c r="D45" s="106"/>
      <c r="E45" s="1228" t="s">
        <v>37</v>
      </c>
      <c r="F45" s="1228"/>
      <c r="G45" s="1228"/>
      <c r="H45" s="1229"/>
      <c r="I45" s="358">
        <v>4105</v>
      </c>
      <c r="J45" s="359">
        <v>4056</v>
      </c>
      <c r="K45" s="359">
        <v>3980</v>
      </c>
      <c r="L45" s="359">
        <v>3904</v>
      </c>
      <c r="M45" s="360">
        <v>3831</v>
      </c>
    </row>
    <row r="46" spans="2:13" ht="27.75" customHeight="1" x14ac:dyDescent="0.15">
      <c r="B46" s="1222"/>
      <c r="C46" s="1223"/>
      <c r="D46" s="107"/>
      <c r="E46" s="1228" t="s">
        <v>38</v>
      </c>
      <c r="F46" s="1228"/>
      <c r="G46" s="1228"/>
      <c r="H46" s="1229"/>
      <c r="I46" s="358" t="s">
        <v>527</v>
      </c>
      <c r="J46" s="359" t="s">
        <v>527</v>
      </c>
      <c r="K46" s="359" t="s">
        <v>527</v>
      </c>
      <c r="L46" s="359" t="s">
        <v>527</v>
      </c>
      <c r="M46" s="360" t="s">
        <v>527</v>
      </c>
    </row>
    <row r="47" spans="2:13" ht="27.75" customHeight="1" x14ac:dyDescent="0.15">
      <c r="B47" s="1222"/>
      <c r="C47" s="1223"/>
      <c r="D47" s="108"/>
      <c r="E47" s="1230" t="s">
        <v>39</v>
      </c>
      <c r="F47" s="1231"/>
      <c r="G47" s="1231"/>
      <c r="H47" s="1232"/>
      <c r="I47" s="358" t="s">
        <v>527</v>
      </c>
      <c r="J47" s="359" t="s">
        <v>527</v>
      </c>
      <c r="K47" s="359" t="s">
        <v>527</v>
      </c>
      <c r="L47" s="359" t="s">
        <v>527</v>
      </c>
      <c r="M47" s="360" t="s">
        <v>527</v>
      </c>
    </row>
    <row r="48" spans="2:13" ht="27.75" customHeight="1" x14ac:dyDescent="0.15">
      <c r="B48" s="1222"/>
      <c r="C48" s="1223"/>
      <c r="D48" s="106"/>
      <c r="E48" s="1228" t="s">
        <v>40</v>
      </c>
      <c r="F48" s="1228"/>
      <c r="G48" s="1228"/>
      <c r="H48" s="1229"/>
      <c r="I48" s="358" t="s">
        <v>527</v>
      </c>
      <c r="J48" s="359" t="s">
        <v>527</v>
      </c>
      <c r="K48" s="359" t="s">
        <v>527</v>
      </c>
      <c r="L48" s="359" t="s">
        <v>527</v>
      </c>
      <c r="M48" s="360" t="s">
        <v>527</v>
      </c>
    </row>
    <row r="49" spans="2:13" ht="27.75" customHeight="1" x14ac:dyDescent="0.15">
      <c r="B49" s="1224"/>
      <c r="C49" s="1225"/>
      <c r="D49" s="106"/>
      <c r="E49" s="1228" t="s">
        <v>41</v>
      </c>
      <c r="F49" s="1228"/>
      <c r="G49" s="1228"/>
      <c r="H49" s="1229"/>
      <c r="I49" s="358" t="s">
        <v>527</v>
      </c>
      <c r="J49" s="359" t="s">
        <v>527</v>
      </c>
      <c r="K49" s="359" t="s">
        <v>527</v>
      </c>
      <c r="L49" s="359" t="s">
        <v>527</v>
      </c>
      <c r="M49" s="360" t="s">
        <v>527</v>
      </c>
    </row>
    <row r="50" spans="2:13" ht="27.75" customHeight="1" x14ac:dyDescent="0.15">
      <c r="B50" s="1233" t="s">
        <v>42</v>
      </c>
      <c r="C50" s="1234"/>
      <c r="D50" s="109"/>
      <c r="E50" s="1228" t="s">
        <v>43</v>
      </c>
      <c r="F50" s="1228"/>
      <c r="G50" s="1228"/>
      <c r="H50" s="1229"/>
      <c r="I50" s="358">
        <v>5334</v>
      </c>
      <c r="J50" s="359">
        <v>4660</v>
      </c>
      <c r="K50" s="359">
        <v>4336</v>
      </c>
      <c r="L50" s="359">
        <v>4470</v>
      </c>
      <c r="M50" s="360">
        <v>4973</v>
      </c>
    </row>
    <row r="51" spans="2:13" ht="27.75" customHeight="1" x14ac:dyDescent="0.15">
      <c r="B51" s="1222"/>
      <c r="C51" s="1223"/>
      <c r="D51" s="106"/>
      <c r="E51" s="1228" t="s">
        <v>44</v>
      </c>
      <c r="F51" s="1228"/>
      <c r="G51" s="1228"/>
      <c r="H51" s="1229"/>
      <c r="I51" s="358">
        <v>1425</v>
      </c>
      <c r="J51" s="359">
        <v>1376</v>
      </c>
      <c r="K51" s="359">
        <v>1468</v>
      </c>
      <c r="L51" s="359">
        <v>1635</v>
      </c>
      <c r="M51" s="360">
        <v>1957</v>
      </c>
    </row>
    <row r="52" spans="2:13" ht="27.75" customHeight="1" x14ac:dyDescent="0.15">
      <c r="B52" s="1224"/>
      <c r="C52" s="1225"/>
      <c r="D52" s="106"/>
      <c r="E52" s="1228" t="s">
        <v>45</v>
      </c>
      <c r="F52" s="1228"/>
      <c r="G52" s="1228"/>
      <c r="H52" s="1229"/>
      <c r="I52" s="358">
        <v>28187</v>
      </c>
      <c r="J52" s="359">
        <v>33599</v>
      </c>
      <c r="K52" s="359">
        <v>32988</v>
      </c>
      <c r="L52" s="359">
        <v>33049</v>
      </c>
      <c r="M52" s="360">
        <v>34318</v>
      </c>
    </row>
    <row r="53" spans="2:13" ht="27.75" customHeight="1" thickBot="1" x14ac:dyDescent="0.2">
      <c r="B53" s="1235" t="s">
        <v>46</v>
      </c>
      <c r="C53" s="1236"/>
      <c r="D53" s="110"/>
      <c r="E53" s="1237" t="s">
        <v>47</v>
      </c>
      <c r="F53" s="1237"/>
      <c r="G53" s="1237"/>
      <c r="H53" s="1238"/>
      <c r="I53" s="361">
        <v>10601</v>
      </c>
      <c r="J53" s="362">
        <v>10865</v>
      </c>
      <c r="K53" s="362">
        <v>9283</v>
      </c>
      <c r="L53" s="362">
        <v>9714</v>
      </c>
      <c r="M53" s="363">
        <v>7260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FwHa5NDfwpuOmM4skkzPl7nyB11G+7FchOeVKEedeoLwfpsz2X0Ufn6+ZxhMm9WnHANGVzIFcvKM32z5dA/ciA==" saltValue="aiGxHXhiJmA0kPfCbjzge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570</v>
      </c>
      <c r="G54" s="119" t="s">
        <v>571</v>
      </c>
      <c r="H54" s="120" t="s">
        <v>572</v>
      </c>
    </row>
    <row r="55" spans="2:8" ht="52.5" customHeight="1" x14ac:dyDescent="0.15">
      <c r="B55" s="121"/>
      <c r="C55" s="1247" t="s">
        <v>50</v>
      </c>
      <c r="D55" s="1247"/>
      <c r="E55" s="1248"/>
      <c r="F55" s="122">
        <v>1624</v>
      </c>
      <c r="G55" s="122">
        <v>1625</v>
      </c>
      <c r="H55" s="123">
        <v>1625</v>
      </c>
    </row>
    <row r="56" spans="2:8" ht="52.5" customHeight="1" x14ac:dyDescent="0.15">
      <c r="B56" s="124"/>
      <c r="C56" s="1249" t="s">
        <v>51</v>
      </c>
      <c r="D56" s="1249"/>
      <c r="E56" s="1250"/>
      <c r="F56" s="125">
        <v>789</v>
      </c>
      <c r="G56" s="125">
        <v>827</v>
      </c>
      <c r="H56" s="126">
        <v>1248</v>
      </c>
    </row>
    <row r="57" spans="2:8" ht="53.25" customHeight="1" x14ac:dyDescent="0.15">
      <c r="B57" s="124"/>
      <c r="C57" s="1251" t="s">
        <v>52</v>
      </c>
      <c r="D57" s="1251"/>
      <c r="E57" s="1252"/>
      <c r="F57" s="127">
        <v>2990</v>
      </c>
      <c r="G57" s="127">
        <v>2823</v>
      </c>
      <c r="H57" s="128">
        <v>2736</v>
      </c>
    </row>
    <row r="58" spans="2:8" ht="45.75" customHeight="1" x14ac:dyDescent="0.15">
      <c r="B58" s="129"/>
      <c r="C58" s="1239" t="s">
        <v>599</v>
      </c>
      <c r="D58" s="1240"/>
      <c r="E58" s="1241"/>
      <c r="F58" s="130">
        <v>1602</v>
      </c>
      <c r="G58" s="130">
        <v>1477</v>
      </c>
      <c r="H58" s="131">
        <v>1339</v>
      </c>
    </row>
    <row r="59" spans="2:8" ht="45.75" customHeight="1" x14ac:dyDescent="0.15">
      <c r="B59" s="129"/>
      <c r="C59" s="1239" t="s">
        <v>600</v>
      </c>
      <c r="D59" s="1240"/>
      <c r="E59" s="1241"/>
      <c r="F59" s="130">
        <v>524</v>
      </c>
      <c r="G59" s="130">
        <v>459</v>
      </c>
      <c r="H59" s="131">
        <v>406</v>
      </c>
    </row>
    <row r="60" spans="2:8" ht="45.75" customHeight="1" x14ac:dyDescent="0.15">
      <c r="B60" s="129"/>
      <c r="C60" s="1239" t="s">
        <v>601</v>
      </c>
      <c r="D60" s="1240"/>
      <c r="E60" s="1241"/>
      <c r="F60" s="130">
        <v>0</v>
      </c>
      <c r="G60" s="130">
        <v>150</v>
      </c>
      <c r="H60" s="131">
        <v>300</v>
      </c>
    </row>
    <row r="61" spans="2:8" ht="45.75" customHeight="1" x14ac:dyDescent="0.15">
      <c r="B61" s="129"/>
      <c r="C61" s="1239" t="s">
        <v>602</v>
      </c>
      <c r="D61" s="1240"/>
      <c r="E61" s="1241"/>
      <c r="F61" s="130">
        <v>256</v>
      </c>
      <c r="G61" s="130">
        <v>234</v>
      </c>
      <c r="H61" s="131">
        <v>216</v>
      </c>
    </row>
    <row r="62" spans="2:8" ht="45.75" customHeight="1" thickBot="1" x14ac:dyDescent="0.2">
      <c r="B62" s="132"/>
      <c r="C62" s="1242" t="s">
        <v>603</v>
      </c>
      <c r="D62" s="1243"/>
      <c r="E62" s="1244"/>
      <c r="F62" s="133">
        <v>74</v>
      </c>
      <c r="G62" s="133">
        <v>74</v>
      </c>
      <c r="H62" s="134">
        <v>74</v>
      </c>
    </row>
    <row r="63" spans="2:8" ht="52.5" customHeight="1" thickBot="1" x14ac:dyDescent="0.2">
      <c r="B63" s="135"/>
      <c r="C63" s="1245" t="s">
        <v>53</v>
      </c>
      <c r="D63" s="1245"/>
      <c r="E63" s="1246"/>
      <c r="F63" s="136">
        <v>5403</v>
      </c>
      <c r="G63" s="136">
        <v>5275</v>
      </c>
      <c r="H63" s="137">
        <v>5609</v>
      </c>
    </row>
    <row r="64" spans="2:8" x14ac:dyDescent="0.15"/>
  </sheetData>
  <sheetProtection algorithmName="SHA-512" hashValue="0LqjQLwJvIEhdvKRJ0lew/RxCFPaOlojV0Ce4QhBCs+RNnc5kdTSM/EAIg+896uSansZ28RbOfD5RIe/E8ideg==" saltValue="QTd/CewAIjEopvgQ58EX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T1" zoomScaleNormal="100" zoomScaleSheetLayoutView="55" workbookViewId="0">
      <selection activeCell="AN77" sqref="AN77:BA80"/>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604</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605</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53" t="s">
        <v>606</v>
      </c>
      <c r="AO43" s="1254"/>
      <c r="AP43" s="1254"/>
      <c r="AQ43" s="1254"/>
      <c r="AR43" s="1254"/>
      <c r="AS43" s="1254"/>
      <c r="AT43" s="1254"/>
      <c r="AU43" s="1254"/>
      <c r="AV43" s="1254"/>
      <c r="AW43" s="1254"/>
      <c r="AX43" s="1254"/>
      <c r="AY43" s="1254"/>
      <c r="AZ43" s="1254"/>
      <c r="BA43" s="1254"/>
      <c r="BB43" s="1254"/>
      <c r="BC43" s="1254"/>
      <c r="BD43" s="1254"/>
      <c r="BE43" s="1254"/>
      <c r="BF43" s="1254"/>
      <c r="BG43" s="1254"/>
      <c r="BH43" s="1254"/>
      <c r="BI43" s="1254"/>
      <c r="BJ43" s="1254"/>
      <c r="BK43" s="1254"/>
      <c r="BL43" s="1254"/>
      <c r="BM43" s="1254"/>
      <c r="BN43" s="1254"/>
      <c r="BO43" s="1254"/>
      <c r="BP43" s="1254"/>
      <c r="BQ43" s="1254"/>
      <c r="BR43" s="1254"/>
      <c r="BS43" s="1254"/>
      <c r="BT43" s="1254"/>
      <c r="BU43" s="1254"/>
      <c r="BV43" s="1254"/>
      <c r="BW43" s="1254"/>
      <c r="BX43" s="1254"/>
      <c r="BY43" s="1254"/>
      <c r="BZ43" s="1254"/>
      <c r="CA43" s="1254"/>
      <c r="CB43" s="1254"/>
      <c r="CC43" s="1254"/>
      <c r="CD43" s="1254"/>
      <c r="CE43" s="1254"/>
      <c r="CF43" s="1254"/>
      <c r="CG43" s="1254"/>
      <c r="CH43" s="1254"/>
      <c r="CI43" s="1254"/>
      <c r="CJ43" s="1254"/>
      <c r="CK43" s="1254"/>
      <c r="CL43" s="1254"/>
      <c r="CM43" s="1254"/>
      <c r="CN43" s="1254"/>
      <c r="CO43" s="1254"/>
      <c r="CP43" s="1254"/>
      <c r="CQ43" s="1254"/>
      <c r="CR43" s="1254"/>
      <c r="CS43" s="1254"/>
      <c r="CT43" s="1254"/>
      <c r="CU43" s="1254"/>
      <c r="CV43" s="1254"/>
      <c r="CW43" s="1254"/>
      <c r="CX43" s="1254"/>
      <c r="CY43" s="1254"/>
      <c r="CZ43" s="1254"/>
      <c r="DA43" s="1254"/>
      <c r="DB43" s="1254"/>
      <c r="DC43" s="1255"/>
    </row>
    <row r="44" spans="2:109" x14ac:dyDescent="0.15">
      <c r="B44" s="372"/>
      <c r="AN44" s="1256"/>
      <c r="AO44" s="1257"/>
      <c r="AP44" s="1257"/>
      <c r="AQ44" s="1257"/>
      <c r="AR44" s="1257"/>
      <c r="AS44" s="1257"/>
      <c r="AT44" s="1257"/>
      <c r="AU44" s="1257"/>
      <c r="AV44" s="1257"/>
      <c r="AW44" s="1257"/>
      <c r="AX44" s="1257"/>
      <c r="AY44" s="1257"/>
      <c r="AZ44" s="1257"/>
      <c r="BA44" s="1257"/>
      <c r="BB44" s="1257"/>
      <c r="BC44" s="1257"/>
      <c r="BD44" s="1257"/>
      <c r="BE44" s="1257"/>
      <c r="BF44" s="1257"/>
      <c r="BG44" s="1257"/>
      <c r="BH44" s="1257"/>
      <c r="BI44" s="1257"/>
      <c r="BJ44" s="1257"/>
      <c r="BK44" s="1257"/>
      <c r="BL44" s="1257"/>
      <c r="BM44" s="1257"/>
      <c r="BN44" s="1257"/>
      <c r="BO44" s="1257"/>
      <c r="BP44" s="1257"/>
      <c r="BQ44" s="1257"/>
      <c r="BR44" s="1257"/>
      <c r="BS44" s="1257"/>
      <c r="BT44" s="1257"/>
      <c r="BU44" s="1257"/>
      <c r="BV44" s="1257"/>
      <c r="BW44" s="1257"/>
      <c r="BX44" s="1257"/>
      <c r="BY44" s="1257"/>
      <c r="BZ44" s="1257"/>
      <c r="CA44" s="1257"/>
      <c r="CB44" s="1257"/>
      <c r="CC44" s="1257"/>
      <c r="CD44" s="1257"/>
      <c r="CE44" s="1257"/>
      <c r="CF44" s="1257"/>
      <c r="CG44" s="1257"/>
      <c r="CH44" s="1257"/>
      <c r="CI44" s="1257"/>
      <c r="CJ44" s="1257"/>
      <c r="CK44" s="1257"/>
      <c r="CL44" s="1257"/>
      <c r="CM44" s="1257"/>
      <c r="CN44" s="1257"/>
      <c r="CO44" s="1257"/>
      <c r="CP44" s="1257"/>
      <c r="CQ44" s="1257"/>
      <c r="CR44" s="1257"/>
      <c r="CS44" s="1257"/>
      <c r="CT44" s="1257"/>
      <c r="CU44" s="1257"/>
      <c r="CV44" s="1257"/>
      <c r="CW44" s="1257"/>
      <c r="CX44" s="1257"/>
      <c r="CY44" s="1257"/>
      <c r="CZ44" s="1257"/>
      <c r="DA44" s="1257"/>
      <c r="DB44" s="1257"/>
      <c r="DC44" s="1258"/>
    </row>
    <row r="45" spans="2:109" x14ac:dyDescent="0.15">
      <c r="B45" s="372"/>
      <c r="AN45" s="1256"/>
      <c r="AO45" s="1257"/>
      <c r="AP45" s="1257"/>
      <c r="AQ45" s="1257"/>
      <c r="AR45" s="1257"/>
      <c r="AS45" s="1257"/>
      <c r="AT45" s="1257"/>
      <c r="AU45" s="1257"/>
      <c r="AV45" s="1257"/>
      <c r="AW45" s="1257"/>
      <c r="AX45" s="1257"/>
      <c r="AY45" s="1257"/>
      <c r="AZ45" s="1257"/>
      <c r="BA45" s="1257"/>
      <c r="BB45" s="1257"/>
      <c r="BC45" s="1257"/>
      <c r="BD45" s="1257"/>
      <c r="BE45" s="1257"/>
      <c r="BF45" s="1257"/>
      <c r="BG45" s="1257"/>
      <c r="BH45" s="1257"/>
      <c r="BI45" s="1257"/>
      <c r="BJ45" s="1257"/>
      <c r="BK45" s="1257"/>
      <c r="BL45" s="1257"/>
      <c r="BM45" s="1257"/>
      <c r="BN45" s="1257"/>
      <c r="BO45" s="1257"/>
      <c r="BP45" s="1257"/>
      <c r="BQ45" s="1257"/>
      <c r="BR45" s="1257"/>
      <c r="BS45" s="1257"/>
      <c r="BT45" s="1257"/>
      <c r="BU45" s="1257"/>
      <c r="BV45" s="1257"/>
      <c r="BW45" s="1257"/>
      <c r="BX45" s="1257"/>
      <c r="BY45" s="1257"/>
      <c r="BZ45" s="1257"/>
      <c r="CA45" s="1257"/>
      <c r="CB45" s="1257"/>
      <c r="CC45" s="1257"/>
      <c r="CD45" s="1257"/>
      <c r="CE45" s="1257"/>
      <c r="CF45" s="1257"/>
      <c r="CG45" s="1257"/>
      <c r="CH45" s="1257"/>
      <c r="CI45" s="1257"/>
      <c r="CJ45" s="1257"/>
      <c r="CK45" s="1257"/>
      <c r="CL45" s="1257"/>
      <c r="CM45" s="1257"/>
      <c r="CN45" s="1257"/>
      <c r="CO45" s="1257"/>
      <c r="CP45" s="1257"/>
      <c r="CQ45" s="1257"/>
      <c r="CR45" s="1257"/>
      <c r="CS45" s="1257"/>
      <c r="CT45" s="1257"/>
      <c r="CU45" s="1257"/>
      <c r="CV45" s="1257"/>
      <c r="CW45" s="1257"/>
      <c r="CX45" s="1257"/>
      <c r="CY45" s="1257"/>
      <c r="CZ45" s="1257"/>
      <c r="DA45" s="1257"/>
      <c r="DB45" s="1257"/>
      <c r="DC45" s="1258"/>
    </row>
    <row r="46" spans="2:109" x14ac:dyDescent="0.15">
      <c r="B46" s="372"/>
      <c r="AN46" s="1256"/>
      <c r="AO46" s="1257"/>
      <c r="AP46" s="1257"/>
      <c r="AQ46" s="1257"/>
      <c r="AR46" s="1257"/>
      <c r="AS46" s="1257"/>
      <c r="AT46" s="1257"/>
      <c r="AU46" s="1257"/>
      <c r="AV46" s="1257"/>
      <c r="AW46" s="1257"/>
      <c r="AX46" s="1257"/>
      <c r="AY46" s="1257"/>
      <c r="AZ46" s="1257"/>
      <c r="BA46" s="1257"/>
      <c r="BB46" s="1257"/>
      <c r="BC46" s="1257"/>
      <c r="BD46" s="1257"/>
      <c r="BE46" s="1257"/>
      <c r="BF46" s="1257"/>
      <c r="BG46" s="1257"/>
      <c r="BH46" s="1257"/>
      <c r="BI46" s="1257"/>
      <c r="BJ46" s="1257"/>
      <c r="BK46" s="1257"/>
      <c r="BL46" s="1257"/>
      <c r="BM46" s="1257"/>
      <c r="BN46" s="1257"/>
      <c r="BO46" s="1257"/>
      <c r="BP46" s="1257"/>
      <c r="BQ46" s="1257"/>
      <c r="BR46" s="1257"/>
      <c r="BS46" s="1257"/>
      <c r="BT46" s="1257"/>
      <c r="BU46" s="1257"/>
      <c r="BV46" s="1257"/>
      <c r="BW46" s="1257"/>
      <c r="BX46" s="1257"/>
      <c r="BY46" s="1257"/>
      <c r="BZ46" s="1257"/>
      <c r="CA46" s="1257"/>
      <c r="CB46" s="1257"/>
      <c r="CC46" s="1257"/>
      <c r="CD46" s="1257"/>
      <c r="CE46" s="1257"/>
      <c r="CF46" s="1257"/>
      <c r="CG46" s="1257"/>
      <c r="CH46" s="1257"/>
      <c r="CI46" s="1257"/>
      <c r="CJ46" s="1257"/>
      <c r="CK46" s="1257"/>
      <c r="CL46" s="1257"/>
      <c r="CM46" s="1257"/>
      <c r="CN46" s="1257"/>
      <c r="CO46" s="1257"/>
      <c r="CP46" s="1257"/>
      <c r="CQ46" s="1257"/>
      <c r="CR46" s="1257"/>
      <c r="CS46" s="1257"/>
      <c r="CT46" s="1257"/>
      <c r="CU46" s="1257"/>
      <c r="CV46" s="1257"/>
      <c r="CW46" s="1257"/>
      <c r="CX46" s="1257"/>
      <c r="CY46" s="1257"/>
      <c r="CZ46" s="1257"/>
      <c r="DA46" s="1257"/>
      <c r="DB46" s="1257"/>
      <c r="DC46" s="1258"/>
    </row>
    <row r="47" spans="2:109" x14ac:dyDescent="0.15">
      <c r="B47" s="372"/>
      <c r="AN47" s="1259"/>
      <c r="AO47" s="1260"/>
      <c r="AP47" s="1260"/>
      <c r="AQ47" s="1260"/>
      <c r="AR47" s="1260"/>
      <c r="AS47" s="1260"/>
      <c r="AT47" s="1260"/>
      <c r="AU47" s="1260"/>
      <c r="AV47" s="1260"/>
      <c r="AW47" s="1260"/>
      <c r="AX47" s="1260"/>
      <c r="AY47" s="1260"/>
      <c r="AZ47" s="1260"/>
      <c r="BA47" s="1260"/>
      <c r="BB47" s="1260"/>
      <c r="BC47" s="1260"/>
      <c r="BD47" s="1260"/>
      <c r="BE47" s="1260"/>
      <c r="BF47" s="1260"/>
      <c r="BG47" s="1260"/>
      <c r="BH47" s="1260"/>
      <c r="BI47" s="1260"/>
      <c r="BJ47" s="1260"/>
      <c r="BK47" s="1260"/>
      <c r="BL47" s="1260"/>
      <c r="BM47" s="1260"/>
      <c r="BN47" s="1260"/>
      <c r="BO47" s="1260"/>
      <c r="BP47" s="1260"/>
      <c r="BQ47" s="1260"/>
      <c r="BR47" s="1260"/>
      <c r="BS47" s="1260"/>
      <c r="BT47" s="1260"/>
      <c r="BU47" s="1260"/>
      <c r="BV47" s="1260"/>
      <c r="BW47" s="1260"/>
      <c r="BX47" s="1260"/>
      <c r="BY47" s="1260"/>
      <c r="BZ47" s="1260"/>
      <c r="CA47" s="1260"/>
      <c r="CB47" s="1260"/>
      <c r="CC47" s="1260"/>
      <c r="CD47" s="1260"/>
      <c r="CE47" s="1260"/>
      <c r="CF47" s="1260"/>
      <c r="CG47" s="1260"/>
      <c r="CH47" s="1260"/>
      <c r="CI47" s="1260"/>
      <c r="CJ47" s="1260"/>
      <c r="CK47" s="1260"/>
      <c r="CL47" s="1260"/>
      <c r="CM47" s="1260"/>
      <c r="CN47" s="1260"/>
      <c r="CO47" s="1260"/>
      <c r="CP47" s="1260"/>
      <c r="CQ47" s="1260"/>
      <c r="CR47" s="1260"/>
      <c r="CS47" s="1260"/>
      <c r="CT47" s="1260"/>
      <c r="CU47" s="1260"/>
      <c r="CV47" s="1260"/>
      <c r="CW47" s="1260"/>
      <c r="CX47" s="1260"/>
      <c r="CY47" s="1260"/>
      <c r="CZ47" s="1260"/>
      <c r="DA47" s="1260"/>
      <c r="DB47" s="1260"/>
      <c r="DC47" s="1261"/>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607</v>
      </c>
    </row>
    <row r="50" spans="1:109" x14ac:dyDescent="0.15">
      <c r="B50" s="372"/>
      <c r="G50" s="1262"/>
      <c r="H50" s="1262"/>
      <c r="I50" s="1262"/>
      <c r="J50" s="1262"/>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66" t="s">
        <v>568</v>
      </c>
      <c r="BQ50" s="1266"/>
      <c r="BR50" s="1266"/>
      <c r="BS50" s="1266"/>
      <c r="BT50" s="1266"/>
      <c r="BU50" s="1266"/>
      <c r="BV50" s="1266"/>
      <c r="BW50" s="1266"/>
      <c r="BX50" s="1266" t="s">
        <v>569</v>
      </c>
      <c r="BY50" s="1266"/>
      <c r="BZ50" s="1266"/>
      <c r="CA50" s="1266"/>
      <c r="CB50" s="1266"/>
      <c r="CC50" s="1266"/>
      <c r="CD50" s="1266"/>
      <c r="CE50" s="1266"/>
      <c r="CF50" s="1266" t="s">
        <v>570</v>
      </c>
      <c r="CG50" s="1266"/>
      <c r="CH50" s="1266"/>
      <c r="CI50" s="1266"/>
      <c r="CJ50" s="1266"/>
      <c r="CK50" s="1266"/>
      <c r="CL50" s="1266"/>
      <c r="CM50" s="1266"/>
      <c r="CN50" s="1266" t="s">
        <v>571</v>
      </c>
      <c r="CO50" s="1266"/>
      <c r="CP50" s="1266"/>
      <c r="CQ50" s="1266"/>
      <c r="CR50" s="1266"/>
      <c r="CS50" s="1266"/>
      <c r="CT50" s="1266"/>
      <c r="CU50" s="1266"/>
      <c r="CV50" s="1266" t="s">
        <v>572</v>
      </c>
      <c r="CW50" s="1266"/>
      <c r="CX50" s="1266"/>
      <c r="CY50" s="1266"/>
      <c r="CZ50" s="1266"/>
      <c r="DA50" s="1266"/>
      <c r="DB50" s="1266"/>
      <c r="DC50" s="1266"/>
    </row>
    <row r="51" spans="1:109" ht="13.5" customHeight="1" x14ac:dyDescent="0.15">
      <c r="B51" s="372"/>
      <c r="G51" s="1272"/>
      <c r="H51" s="1272"/>
      <c r="I51" s="1270"/>
      <c r="J51" s="1270"/>
      <c r="K51" s="1268"/>
      <c r="L51" s="1268"/>
      <c r="M51" s="1268"/>
      <c r="N51" s="1268"/>
      <c r="AM51" s="381"/>
      <c r="AN51" s="1269" t="s">
        <v>608</v>
      </c>
      <c r="AO51" s="1269"/>
      <c r="AP51" s="1269"/>
      <c r="AQ51" s="1269"/>
      <c r="AR51" s="1269"/>
      <c r="AS51" s="1269"/>
      <c r="AT51" s="1269"/>
      <c r="AU51" s="1269"/>
      <c r="AV51" s="1269"/>
      <c r="AW51" s="1269"/>
      <c r="AX51" s="1269"/>
      <c r="AY51" s="1269"/>
      <c r="AZ51" s="1269"/>
      <c r="BA51" s="1269"/>
      <c r="BB51" s="1269" t="s">
        <v>609</v>
      </c>
      <c r="BC51" s="1269"/>
      <c r="BD51" s="1269"/>
      <c r="BE51" s="1269"/>
      <c r="BF51" s="1269"/>
      <c r="BG51" s="1269"/>
      <c r="BH51" s="1269"/>
      <c r="BI51" s="1269"/>
      <c r="BJ51" s="1269"/>
      <c r="BK51" s="1269"/>
      <c r="BL51" s="1269"/>
      <c r="BM51" s="1269"/>
      <c r="BN51" s="1269"/>
      <c r="BO51" s="1269"/>
      <c r="BP51" s="1267">
        <v>101.6</v>
      </c>
      <c r="BQ51" s="1267"/>
      <c r="BR51" s="1267"/>
      <c r="BS51" s="1267"/>
      <c r="BT51" s="1267"/>
      <c r="BU51" s="1267"/>
      <c r="BV51" s="1267"/>
      <c r="BW51" s="1267"/>
      <c r="BX51" s="1267">
        <v>105.4</v>
      </c>
      <c r="BY51" s="1267"/>
      <c r="BZ51" s="1267"/>
      <c r="CA51" s="1267"/>
      <c r="CB51" s="1267"/>
      <c r="CC51" s="1267"/>
      <c r="CD51" s="1267"/>
      <c r="CE51" s="1267"/>
      <c r="CF51" s="1267">
        <v>87.3</v>
      </c>
      <c r="CG51" s="1267"/>
      <c r="CH51" s="1267"/>
      <c r="CI51" s="1267"/>
      <c r="CJ51" s="1267"/>
      <c r="CK51" s="1267"/>
      <c r="CL51" s="1267"/>
      <c r="CM51" s="1267"/>
      <c r="CN51" s="1267">
        <v>88.3</v>
      </c>
      <c r="CO51" s="1267"/>
      <c r="CP51" s="1267"/>
      <c r="CQ51" s="1267"/>
      <c r="CR51" s="1267"/>
      <c r="CS51" s="1267"/>
      <c r="CT51" s="1267"/>
      <c r="CU51" s="1267"/>
      <c r="CV51" s="1267">
        <v>68.3</v>
      </c>
      <c r="CW51" s="1267"/>
      <c r="CX51" s="1267"/>
      <c r="CY51" s="1267"/>
      <c r="CZ51" s="1267"/>
      <c r="DA51" s="1267"/>
      <c r="DB51" s="1267"/>
      <c r="DC51" s="1267"/>
    </row>
    <row r="52" spans="1:109" x14ac:dyDescent="0.15">
      <c r="B52" s="372"/>
      <c r="G52" s="1272"/>
      <c r="H52" s="1272"/>
      <c r="I52" s="1270"/>
      <c r="J52" s="1270"/>
      <c r="K52" s="1268"/>
      <c r="L52" s="1268"/>
      <c r="M52" s="1268"/>
      <c r="N52" s="1268"/>
      <c r="AM52" s="381"/>
      <c r="AN52" s="1269"/>
      <c r="AO52" s="1269"/>
      <c r="AP52" s="1269"/>
      <c r="AQ52" s="1269"/>
      <c r="AR52" s="1269"/>
      <c r="AS52" s="1269"/>
      <c r="AT52" s="1269"/>
      <c r="AU52" s="1269"/>
      <c r="AV52" s="1269"/>
      <c r="AW52" s="1269"/>
      <c r="AX52" s="1269"/>
      <c r="AY52" s="1269"/>
      <c r="AZ52" s="1269"/>
      <c r="BA52" s="1269"/>
      <c r="BB52" s="1269"/>
      <c r="BC52" s="1269"/>
      <c r="BD52" s="1269"/>
      <c r="BE52" s="1269"/>
      <c r="BF52" s="1269"/>
      <c r="BG52" s="1269"/>
      <c r="BH52" s="1269"/>
      <c r="BI52" s="1269"/>
      <c r="BJ52" s="1269"/>
      <c r="BK52" s="1269"/>
      <c r="BL52" s="1269"/>
      <c r="BM52" s="1269"/>
      <c r="BN52" s="1269"/>
      <c r="BO52" s="1269"/>
      <c r="BP52" s="1267"/>
      <c r="BQ52" s="1267"/>
      <c r="BR52" s="1267"/>
      <c r="BS52" s="1267"/>
      <c r="BT52" s="1267"/>
      <c r="BU52" s="1267"/>
      <c r="BV52" s="1267"/>
      <c r="BW52" s="1267"/>
      <c r="BX52" s="1267"/>
      <c r="BY52" s="1267"/>
      <c r="BZ52" s="1267"/>
      <c r="CA52" s="1267"/>
      <c r="CB52" s="1267"/>
      <c r="CC52" s="1267"/>
      <c r="CD52" s="1267"/>
      <c r="CE52" s="1267"/>
      <c r="CF52" s="1267"/>
      <c r="CG52" s="1267"/>
      <c r="CH52" s="1267"/>
      <c r="CI52" s="1267"/>
      <c r="CJ52" s="1267"/>
      <c r="CK52" s="1267"/>
      <c r="CL52" s="1267"/>
      <c r="CM52" s="1267"/>
      <c r="CN52" s="1267"/>
      <c r="CO52" s="1267"/>
      <c r="CP52" s="1267"/>
      <c r="CQ52" s="1267"/>
      <c r="CR52" s="1267"/>
      <c r="CS52" s="1267"/>
      <c r="CT52" s="1267"/>
      <c r="CU52" s="1267"/>
      <c r="CV52" s="1267"/>
      <c r="CW52" s="1267"/>
      <c r="CX52" s="1267"/>
      <c r="CY52" s="1267"/>
      <c r="CZ52" s="1267"/>
      <c r="DA52" s="1267"/>
      <c r="DB52" s="1267"/>
      <c r="DC52" s="1267"/>
    </row>
    <row r="53" spans="1:109" x14ac:dyDescent="0.15">
      <c r="A53" s="380"/>
      <c r="B53" s="372"/>
      <c r="G53" s="1272"/>
      <c r="H53" s="1272"/>
      <c r="I53" s="1262"/>
      <c r="J53" s="1262"/>
      <c r="K53" s="1268"/>
      <c r="L53" s="1268"/>
      <c r="M53" s="1268"/>
      <c r="N53" s="1268"/>
      <c r="AM53" s="381"/>
      <c r="AN53" s="1269"/>
      <c r="AO53" s="1269"/>
      <c r="AP53" s="1269"/>
      <c r="AQ53" s="1269"/>
      <c r="AR53" s="1269"/>
      <c r="AS53" s="1269"/>
      <c r="AT53" s="1269"/>
      <c r="AU53" s="1269"/>
      <c r="AV53" s="1269"/>
      <c r="AW53" s="1269"/>
      <c r="AX53" s="1269"/>
      <c r="AY53" s="1269"/>
      <c r="AZ53" s="1269"/>
      <c r="BA53" s="1269"/>
      <c r="BB53" s="1269" t="s">
        <v>610</v>
      </c>
      <c r="BC53" s="1269"/>
      <c r="BD53" s="1269"/>
      <c r="BE53" s="1269"/>
      <c r="BF53" s="1269"/>
      <c r="BG53" s="1269"/>
      <c r="BH53" s="1269"/>
      <c r="BI53" s="1269"/>
      <c r="BJ53" s="1269"/>
      <c r="BK53" s="1269"/>
      <c r="BL53" s="1269"/>
      <c r="BM53" s="1269"/>
      <c r="BN53" s="1269"/>
      <c r="BO53" s="1269"/>
      <c r="BP53" s="1267">
        <v>86.1</v>
      </c>
      <c r="BQ53" s="1267"/>
      <c r="BR53" s="1267"/>
      <c r="BS53" s="1267"/>
      <c r="BT53" s="1267"/>
      <c r="BU53" s="1267"/>
      <c r="BV53" s="1267"/>
      <c r="BW53" s="1267"/>
      <c r="BX53" s="1267">
        <v>86.1</v>
      </c>
      <c r="BY53" s="1267"/>
      <c r="BZ53" s="1267"/>
      <c r="CA53" s="1267"/>
      <c r="CB53" s="1267"/>
      <c r="CC53" s="1267"/>
      <c r="CD53" s="1267"/>
      <c r="CE53" s="1267"/>
      <c r="CF53" s="1267">
        <v>86.4</v>
      </c>
      <c r="CG53" s="1267"/>
      <c r="CH53" s="1267"/>
      <c r="CI53" s="1267"/>
      <c r="CJ53" s="1267"/>
      <c r="CK53" s="1267"/>
      <c r="CL53" s="1267"/>
      <c r="CM53" s="1267"/>
      <c r="CN53" s="1267">
        <v>86.4</v>
      </c>
      <c r="CO53" s="1267"/>
      <c r="CP53" s="1267"/>
      <c r="CQ53" s="1267"/>
      <c r="CR53" s="1267"/>
      <c r="CS53" s="1267"/>
      <c r="CT53" s="1267"/>
      <c r="CU53" s="1267"/>
      <c r="CV53" s="1267">
        <v>87</v>
      </c>
      <c r="CW53" s="1267"/>
      <c r="CX53" s="1267"/>
      <c r="CY53" s="1267"/>
      <c r="CZ53" s="1267"/>
      <c r="DA53" s="1267"/>
      <c r="DB53" s="1267"/>
      <c r="DC53" s="1267"/>
    </row>
    <row r="54" spans="1:109" x14ac:dyDescent="0.15">
      <c r="A54" s="380"/>
      <c r="B54" s="372"/>
      <c r="G54" s="1272"/>
      <c r="H54" s="1272"/>
      <c r="I54" s="1262"/>
      <c r="J54" s="1262"/>
      <c r="K54" s="1268"/>
      <c r="L54" s="1268"/>
      <c r="M54" s="1268"/>
      <c r="N54" s="1268"/>
      <c r="AM54" s="381"/>
      <c r="AN54" s="1269"/>
      <c r="AO54" s="1269"/>
      <c r="AP54" s="1269"/>
      <c r="AQ54" s="1269"/>
      <c r="AR54" s="1269"/>
      <c r="AS54" s="1269"/>
      <c r="AT54" s="1269"/>
      <c r="AU54" s="1269"/>
      <c r="AV54" s="1269"/>
      <c r="AW54" s="1269"/>
      <c r="AX54" s="1269"/>
      <c r="AY54" s="1269"/>
      <c r="AZ54" s="1269"/>
      <c r="BA54" s="1269"/>
      <c r="BB54" s="1269"/>
      <c r="BC54" s="1269"/>
      <c r="BD54" s="1269"/>
      <c r="BE54" s="1269"/>
      <c r="BF54" s="1269"/>
      <c r="BG54" s="1269"/>
      <c r="BH54" s="1269"/>
      <c r="BI54" s="1269"/>
      <c r="BJ54" s="1269"/>
      <c r="BK54" s="1269"/>
      <c r="BL54" s="1269"/>
      <c r="BM54" s="1269"/>
      <c r="BN54" s="1269"/>
      <c r="BO54" s="1269"/>
      <c r="BP54" s="1267"/>
      <c r="BQ54" s="1267"/>
      <c r="BR54" s="1267"/>
      <c r="BS54" s="1267"/>
      <c r="BT54" s="1267"/>
      <c r="BU54" s="1267"/>
      <c r="BV54" s="1267"/>
      <c r="BW54" s="1267"/>
      <c r="BX54" s="1267"/>
      <c r="BY54" s="1267"/>
      <c r="BZ54" s="1267"/>
      <c r="CA54" s="1267"/>
      <c r="CB54" s="1267"/>
      <c r="CC54" s="1267"/>
      <c r="CD54" s="1267"/>
      <c r="CE54" s="1267"/>
      <c r="CF54" s="1267"/>
      <c r="CG54" s="1267"/>
      <c r="CH54" s="1267"/>
      <c r="CI54" s="1267"/>
      <c r="CJ54" s="1267"/>
      <c r="CK54" s="1267"/>
      <c r="CL54" s="1267"/>
      <c r="CM54" s="1267"/>
      <c r="CN54" s="1267"/>
      <c r="CO54" s="1267"/>
      <c r="CP54" s="1267"/>
      <c r="CQ54" s="1267"/>
      <c r="CR54" s="1267"/>
      <c r="CS54" s="1267"/>
      <c r="CT54" s="1267"/>
      <c r="CU54" s="1267"/>
      <c r="CV54" s="1267"/>
      <c r="CW54" s="1267"/>
      <c r="CX54" s="1267"/>
      <c r="CY54" s="1267"/>
      <c r="CZ54" s="1267"/>
      <c r="DA54" s="1267"/>
      <c r="DB54" s="1267"/>
      <c r="DC54" s="1267"/>
    </row>
    <row r="55" spans="1:109" x14ac:dyDescent="0.15">
      <c r="A55" s="380"/>
      <c r="B55" s="372"/>
      <c r="G55" s="1262"/>
      <c r="H55" s="1262"/>
      <c r="I55" s="1262"/>
      <c r="J55" s="1262"/>
      <c r="K55" s="1268"/>
      <c r="L55" s="1268"/>
      <c r="M55" s="1268"/>
      <c r="N55" s="1268"/>
      <c r="AN55" s="1266" t="s">
        <v>611</v>
      </c>
      <c r="AO55" s="1266"/>
      <c r="AP55" s="1266"/>
      <c r="AQ55" s="1266"/>
      <c r="AR55" s="1266"/>
      <c r="AS55" s="1266"/>
      <c r="AT55" s="1266"/>
      <c r="AU55" s="1266"/>
      <c r="AV55" s="1266"/>
      <c r="AW55" s="1266"/>
      <c r="AX55" s="1266"/>
      <c r="AY55" s="1266"/>
      <c r="AZ55" s="1266"/>
      <c r="BA55" s="1266"/>
      <c r="BB55" s="1269" t="s">
        <v>609</v>
      </c>
      <c r="BC55" s="1269"/>
      <c r="BD55" s="1269"/>
      <c r="BE55" s="1269"/>
      <c r="BF55" s="1269"/>
      <c r="BG55" s="1269"/>
      <c r="BH55" s="1269"/>
      <c r="BI55" s="1269"/>
      <c r="BJ55" s="1269"/>
      <c r="BK55" s="1269"/>
      <c r="BL55" s="1269"/>
      <c r="BM55" s="1269"/>
      <c r="BN55" s="1269"/>
      <c r="BO55" s="1269"/>
      <c r="BP55" s="1267">
        <v>48</v>
      </c>
      <c r="BQ55" s="1267"/>
      <c r="BR55" s="1267"/>
      <c r="BS55" s="1267"/>
      <c r="BT55" s="1267"/>
      <c r="BU55" s="1267"/>
      <c r="BV55" s="1267"/>
      <c r="BW55" s="1267"/>
      <c r="BX55" s="1267">
        <v>49.1</v>
      </c>
      <c r="BY55" s="1267"/>
      <c r="BZ55" s="1267"/>
      <c r="CA55" s="1267"/>
      <c r="CB55" s="1267"/>
      <c r="CC55" s="1267"/>
      <c r="CD55" s="1267"/>
      <c r="CE55" s="1267"/>
      <c r="CF55" s="1267">
        <v>41.5</v>
      </c>
      <c r="CG55" s="1267"/>
      <c r="CH55" s="1267"/>
      <c r="CI55" s="1267"/>
      <c r="CJ55" s="1267"/>
      <c r="CK55" s="1267"/>
      <c r="CL55" s="1267"/>
      <c r="CM55" s="1267"/>
      <c r="CN55" s="1267">
        <v>25.1</v>
      </c>
      <c r="CO55" s="1267"/>
      <c r="CP55" s="1267"/>
      <c r="CQ55" s="1267"/>
      <c r="CR55" s="1267"/>
      <c r="CS55" s="1267"/>
      <c r="CT55" s="1267"/>
      <c r="CU55" s="1267"/>
      <c r="CV55" s="1267">
        <v>17.600000000000001</v>
      </c>
      <c r="CW55" s="1267"/>
      <c r="CX55" s="1267"/>
      <c r="CY55" s="1267"/>
      <c r="CZ55" s="1267"/>
      <c r="DA55" s="1267"/>
      <c r="DB55" s="1267"/>
      <c r="DC55" s="1267"/>
    </row>
    <row r="56" spans="1:109" x14ac:dyDescent="0.15">
      <c r="A56" s="380"/>
      <c r="B56" s="372"/>
      <c r="G56" s="1262"/>
      <c r="H56" s="1262"/>
      <c r="I56" s="1262"/>
      <c r="J56" s="1262"/>
      <c r="K56" s="1268"/>
      <c r="L56" s="1268"/>
      <c r="M56" s="1268"/>
      <c r="N56" s="1268"/>
      <c r="AN56" s="1266"/>
      <c r="AO56" s="1266"/>
      <c r="AP56" s="1266"/>
      <c r="AQ56" s="1266"/>
      <c r="AR56" s="1266"/>
      <c r="AS56" s="1266"/>
      <c r="AT56" s="1266"/>
      <c r="AU56" s="1266"/>
      <c r="AV56" s="1266"/>
      <c r="AW56" s="1266"/>
      <c r="AX56" s="1266"/>
      <c r="AY56" s="1266"/>
      <c r="AZ56" s="1266"/>
      <c r="BA56" s="1266"/>
      <c r="BB56" s="1269"/>
      <c r="BC56" s="1269"/>
      <c r="BD56" s="1269"/>
      <c r="BE56" s="1269"/>
      <c r="BF56" s="1269"/>
      <c r="BG56" s="1269"/>
      <c r="BH56" s="1269"/>
      <c r="BI56" s="1269"/>
      <c r="BJ56" s="1269"/>
      <c r="BK56" s="1269"/>
      <c r="BL56" s="1269"/>
      <c r="BM56" s="1269"/>
      <c r="BN56" s="1269"/>
      <c r="BO56" s="1269"/>
      <c r="BP56" s="1267"/>
      <c r="BQ56" s="1267"/>
      <c r="BR56" s="1267"/>
      <c r="BS56" s="1267"/>
      <c r="BT56" s="1267"/>
      <c r="BU56" s="1267"/>
      <c r="BV56" s="1267"/>
      <c r="BW56" s="1267"/>
      <c r="BX56" s="1267"/>
      <c r="BY56" s="1267"/>
      <c r="BZ56" s="1267"/>
      <c r="CA56" s="1267"/>
      <c r="CB56" s="1267"/>
      <c r="CC56" s="1267"/>
      <c r="CD56" s="1267"/>
      <c r="CE56" s="1267"/>
      <c r="CF56" s="1267"/>
      <c r="CG56" s="1267"/>
      <c r="CH56" s="1267"/>
      <c r="CI56" s="1267"/>
      <c r="CJ56" s="1267"/>
      <c r="CK56" s="1267"/>
      <c r="CL56" s="1267"/>
      <c r="CM56" s="1267"/>
      <c r="CN56" s="1267"/>
      <c r="CO56" s="1267"/>
      <c r="CP56" s="1267"/>
      <c r="CQ56" s="1267"/>
      <c r="CR56" s="1267"/>
      <c r="CS56" s="1267"/>
      <c r="CT56" s="1267"/>
      <c r="CU56" s="1267"/>
      <c r="CV56" s="1267"/>
      <c r="CW56" s="1267"/>
      <c r="CX56" s="1267"/>
      <c r="CY56" s="1267"/>
      <c r="CZ56" s="1267"/>
      <c r="DA56" s="1267"/>
      <c r="DB56" s="1267"/>
      <c r="DC56" s="1267"/>
    </row>
    <row r="57" spans="1:109" s="380" customFormat="1" x14ac:dyDescent="0.15">
      <c r="B57" s="384"/>
      <c r="G57" s="1262"/>
      <c r="H57" s="1262"/>
      <c r="I57" s="1271"/>
      <c r="J57" s="1271"/>
      <c r="K57" s="1268"/>
      <c r="L57" s="1268"/>
      <c r="M57" s="1268"/>
      <c r="N57" s="1268"/>
      <c r="AM57" s="366"/>
      <c r="AN57" s="1266"/>
      <c r="AO57" s="1266"/>
      <c r="AP57" s="1266"/>
      <c r="AQ57" s="1266"/>
      <c r="AR57" s="1266"/>
      <c r="AS57" s="1266"/>
      <c r="AT57" s="1266"/>
      <c r="AU57" s="1266"/>
      <c r="AV57" s="1266"/>
      <c r="AW57" s="1266"/>
      <c r="AX57" s="1266"/>
      <c r="AY57" s="1266"/>
      <c r="AZ57" s="1266"/>
      <c r="BA57" s="1266"/>
      <c r="BB57" s="1269" t="s">
        <v>610</v>
      </c>
      <c r="BC57" s="1269"/>
      <c r="BD57" s="1269"/>
      <c r="BE57" s="1269"/>
      <c r="BF57" s="1269"/>
      <c r="BG57" s="1269"/>
      <c r="BH57" s="1269"/>
      <c r="BI57" s="1269"/>
      <c r="BJ57" s="1269"/>
      <c r="BK57" s="1269"/>
      <c r="BL57" s="1269"/>
      <c r="BM57" s="1269"/>
      <c r="BN57" s="1269"/>
      <c r="BO57" s="1269"/>
      <c r="BP57" s="1267">
        <v>60.8</v>
      </c>
      <c r="BQ57" s="1267"/>
      <c r="BR57" s="1267"/>
      <c r="BS57" s="1267"/>
      <c r="BT57" s="1267"/>
      <c r="BU57" s="1267"/>
      <c r="BV57" s="1267"/>
      <c r="BW57" s="1267"/>
      <c r="BX57" s="1267">
        <v>61</v>
      </c>
      <c r="BY57" s="1267"/>
      <c r="BZ57" s="1267"/>
      <c r="CA57" s="1267"/>
      <c r="CB57" s="1267"/>
      <c r="CC57" s="1267"/>
      <c r="CD57" s="1267"/>
      <c r="CE57" s="1267"/>
      <c r="CF57" s="1267">
        <v>61.7</v>
      </c>
      <c r="CG57" s="1267"/>
      <c r="CH57" s="1267"/>
      <c r="CI57" s="1267"/>
      <c r="CJ57" s="1267"/>
      <c r="CK57" s="1267"/>
      <c r="CL57" s="1267"/>
      <c r="CM57" s="1267"/>
      <c r="CN57" s="1267">
        <v>63.2</v>
      </c>
      <c r="CO57" s="1267"/>
      <c r="CP57" s="1267"/>
      <c r="CQ57" s="1267"/>
      <c r="CR57" s="1267"/>
      <c r="CS57" s="1267"/>
      <c r="CT57" s="1267"/>
      <c r="CU57" s="1267"/>
      <c r="CV57" s="1267">
        <v>65.2</v>
      </c>
      <c r="CW57" s="1267"/>
      <c r="CX57" s="1267"/>
      <c r="CY57" s="1267"/>
      <c r="CZ57" s="1267"/>
      <c r="DA57" s="1267"/>
      <c r="DB57" s="1267"/>
      <c r="DC57" s="1267"/>
      <c r="DD57" s="385"/>
      <c r="DE57" s="384"/>
    </row>
    <row r="58" spans="1:109" s="380" customFormat="1" x14ac:dyDescent="0.15">
      <c r="A58" s="366"/>
      <c r="B58" s="384"/>
      <c r="G58" s="1262"/>
      <c r="H58" s="1262"/>
      <c r="I58" s="1271"/>
      <c r="J58" s="1271"/>
      <c r="K58" s="1268"/>
      <c r="L58" s="1268"/>
      <c r="M58" s="1268"/>
      <c r="N58" s="1268"/>
      <c r="AM58" s="366"/>
      <c r="AN58" s="1266"/>
      <c r="AO58" s="1266"/>
      <c r="AP58" s="1266"/>
      <c r="AQ58" s="1266"/>
      <c r="AR58" s="1266"/>
      <c r="AS58" s="1266"/>
      <c r="AT58" s="1266"/>
      <c r="AU58" s="1266"/>
      <c r="AV58" s="1266"/>
      <c r="AW58" s="1266"/>
      <c r="AX58" s="1266"/>
      <c r="AY58" s="1266"/>
      <c r="AZ58" s="1266"/>
      <c r="BA58" s="1266"/>
      <c r="BB58" s="1269"/>
      <c r="BC58" s="1269"/>
      <c r="BD58" s="1269"/>
      <c r="BE58" s="1269"/>
      <c r="BF58" s="1269"/>
      <c r="BG58" s="1269"/>
      <c r="BH58" s="1269"/>
      <c r="BI58" s="1269"/>
      <c r="BJ58" s="1269"/>
      <c r="BK58" s="1269"/>
      <c r="BL58" s="1269"/>
      <c r="BM58" s="1269"/>
      <c r="BN58" s="1269"/>
      <c r="BO58" s="1269"/>
      <c r="BP58" s="1267"/>
      <c r="BQ58" s="1267"/>
      <c r="BR58" s="1267"/>
      <c r="BS58" s="1267"/>
      <c r="BT58" s="1267"/>
      <c r="BU58" s="1267"/>
      <c r="BV58" s="1267"/>
      <c r="BW58" s="1267"/>
      <c r="BX58" s="1267"/>
      <c r="BY58" s="1267"/>
      <c r="BZ58" s="1267"/>
      <c r="CA58" s="1267"/>
      <c r="CB58" s="1267"/>
      <c r="CC58" s="1267"/>
      <c r="CD58" s="1267"/>
      <c r="CE58" s="1267"/>
      <c r="CF58" s="1267"/>
      <c r="CG58" s="1267"/>
      <c r="CH58" s="1267"/>
      <c r="CI58" s="1267"/>
      <c r="CJ58" s="1267"/>
      <c r="CK58" s="1267"/>
      <c r="CL58" s="1267"/>
      <c r="CM58" s="1267"/>
      <c r="CN58" s="1267"/>
      <c r="CO58" s="1267"/>
      <c r="CP58" s="1267"/>
      <c r="CQ58" s="1267"/>
      <c r="CR58" s="1267"/>
      <c r="CS58" s="1267"/>
      <c r="CT58" s="1267"/>
      <c r="CU58" s="1267"/>
      <c r="CV58" s="1267"/>
      <c r="CW58" s="1267"/>
      <c r="CX58" s="1267"/>
      <c r="CY58" s="1267"/>
      <c r="CZ58" s="1267"/>
      <c r="DA58" s="1267"/>
      <c r="DB58" s="1267"/>
      <c r="DC58" s="1267"/>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612</v>
      </c>
    </row>
    <row r="64" spans="1:109" x14ac:dyDescent="0.15">
      <c r="B64" s="372"/>
      <c r="G64" s="379"/>
      <c r="I64" s="392"/>
      <c r="J64" s="392"/>
      <c r="K64" s="392"/>
      <c r="L64" s="392"/>
      <c r="M64" s="392"/>
      <c r="N64" s="393"/>
      <c r="AM64" s="379"/>
      <c r="AN64" s="379" t="s">
        <v>605</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53" t="s">
        <v>613</v>
      </c>
      <c r="AO65" s="1254"/>
      <c r="AP65" s="1254"/>
      <c r="AQ65" s="1254"/>
      <c r="AR65" s="1254"/>
      <c r="AS65" s="1254"/>
      <c r="AT65" s="1254"/>
      <c r="AU65" s="1254"/>
      <c r="AV65" s="1254"/>
      <c r="AW65" s="1254"/>
      <c r="AX65" s="1254"/>
      <c r="AY65" s="1254"/>
      <c r="AZ65" s="1254"/>
      <c r="BA65" s="1254"/>
      <c r="BB65" s="1254"/>
      <c r="BC65" s="1254"/>
      <c r="BD65" s="1254"/>
      <c r="BE65" s="1254"/>
      <c r="BF65" s="1254"/>
      <c r="BG65" s="1254"/>
      <c r="BH65" s="1254"/>
      <c r="BI65" s="1254"/>
      <c r="BJ65" s="1254"/>
      <c r="BK65" s="1254"/>
      <c r="BL65" s="1254"/>
      <c r="BM65" s="1254"/>
      <c r="BN65" s="1254"/>
      <c r="BO65" s="1254"/>
      <c r="BP65" s="1254"/>
      <c r="BQ65" s="1254"/>
      <c r="BR65" s="1254"/>
      <c r="BS65" s="1254"/>
      <c r="BT65" s="1254"/>
      <c r="BU65" s="1254"/>
      <c r="BV65" s="1254"/>
      <c r="BW65" s="1254"/>
      <c r="BX65" s="1254"/>
      <c r="BY65" s="1254"/>
      <c r="BZ65" s="1254"/>
      <c r="CA65" s="1254"/>
      <c r="CB65" s="1254"/>
      <c r="CC65" s="1254"/>
      <c r="CD65" s="1254"/>
      <c r="CE65" s="1254"/>
      <c r="CF65" s="1254"/>
      <c r="CG65" s="1254"/>
      <c r="CH65" s="1254"/>
      <c r="CI65" s="1254"/>
      <c r="CJ65" s="1254"/>
      <c r="CK65" s="1254"/>
      <c r="CL65" s="1254"/>
      <c r="CM65" s="1254"/>
      <c r="CN65" s="1254"/>
      <c r="CO65" s="1254"/>
      <c r="CP65" s="1254"/>
      <c r="CQ65" s="1254"/>
      <c r="CR65" s="1254"/>
      <c r="CS65" s="1254"/>
      <c r="CT65" s="1254"/>
      <c r="CU65" s="1254"/>
      <c r="CV65" s="1254"/>
      <c r="CW65" s="1254"/>
      <c r="CX65" s="1254"/>
      <c r="CY65" s="1254"/>
      <c r="CZ65" s="1254"/>
      <c r="DA65" s="1254"/>
      <c r="DB65" s="1254"/>
      <c r="DC65" s="1255"/>
    </row>
    <row r="66" spans="2:107" x14ac:dyDescent="0.15">
      <c r="B66" s="372"/>
      <c r="AN66" s="1256"/>
      <c r="AO66" s="1257"/>
      <c r="AP66" s="1257"/>
      <c r="AQ66" s="1257"/>
      <c r="AR66" s="1257"/>
      <c r="AS66" s="1257"/>
      <c r="AT66" s="1257"/>
      <c r="AU66" s="1257"/>
      <c r="AV66" s="1257"/>
      <c r="AW66" s="1257"/>
      <c r="AX66" s="1257"/>
      <c r="AY66" s="1257"/>
      <c r="AZ66" s="1257"/>
      <c r="BA66" s="1257"/>
      <c r="BB66" s="1257"/>
      <c r="BC66" s="1257"/>
      <c r="BD66" s="1257"/>
      <c r="BE66" s="1257"/>
      <c r="BF66" s="1257"/>
      <c r="BG66" s="1257"/>
      <c r="BH66" s="1257"/>
      <c r="BI66" s="1257"/>
      <c r="BJ66" s="1257"/>
      <c r="BK66" s="1257"/>
      <c r="BL66" s="1257"/>
      <c r="BM66" s="1257"/>
      <c r="BN66" s="1257"/>
      <c r="BO66" s="1257"/>
      <c r="BP66" s="1257"/>
      <c r="BQ66" s="1257"/>
      <c r="BR66" s="1257"/>
      <c r="BS66" s="1257"/>
      <c r="BT66" s="1257"/>
      <c r="BU66" s="1257"/>
      <c r="BV66" s="1257"/>
      <c r="BW66" s="1257"/>
      <c r="BX66" s="1257"/>
      <c r="BY66" s="1257"/>
      <c r="BZ66" s="1257"/>
      <c r="CA66" s="1257"/>
      <c r="CB66" s="1257"/>
      <c r="CC66" s="1257"/>
      <c r="CD66" s="1257"/>
      <c r="CE66" s="1257"/>
      <c r="CF66" s="1257"/>
      <c r="CG66" s="1257"/>
      <c r="CH66" s="1257"/>
      <c r="CI66" s="1257"/>
      <c r="CJ66" s="1257"/>
      <c r="CK66" s="1257"/>
      <c r="CL66" s="1257"/>
      <c r="CM66" s="1257"/>
      <c r="CN66" s="1257"/>
      <c r="CO66" s="1257"/>
      <c r="CP66" s="1257"/>
      <c r="CQ66" s="1257"/>
      <c r="CR66" s="1257"/>
      <c r="CS66" s="1257"/>
      <c r="CT66" s="1257"/>
      <c r="CU66" s="1257"/>
      <c r="CV66" s="1257"/>
      <c r="CW66" s="1257"/>
      <c r="CX66" s="1257"/>
      <c r="CY66" s="1257"/>
      <c r="CZ66" s="1257"/>
      <c r="DA66" s="1257"/>
      <c r="DB66" s="1257"/>
      <c r="DC66" s="1258"/>
    </row>
    <row r="67" spans="2:107" x14ac:dyDescent="0.15">
      <c r="B67" s="372"/>
      <c r="AN67" s="1256"/>
      <c r="AO67" s="1257"/>
      <c r="AP67" s="1257"/>
      <c r="AQ67" s="1257"/>
      <c r="AR67" s="1257"/>
      <c r="AS67" s="1257"/>
      <c r="AT67" s="1257"/>
      <c r="AU67" s="1257"/>
      <c r="AV67" s="1257"/>
      <c r="AW67" s="1257"/>
      <c r="AX67" s="1257"/>
      <c r="AY67" s="1257"/>
      <c r="AZ67" s="1257"/>
      <c r="BA67" s="1257"/>
      <c r="BB67" s="1257"/>
      <c r="BC67" s="1257"/>
      <c r="BD67" s="1257"/>
      <c r="BE67" s="1257"/>
      <c r="BF67" s="1257"/>
      <c r="BG67" s="1257"/>
      <c r="BH67" s="1257"/>
      <c r="BI67" s="1257"/>
      <c r="BJ67" s="1257"/>
      <c r="BK67" s="1257"/>
      <c r="BL67" s="1257"/>
      <c r="BM67" s="1257"/>
      <c r="BN67" s="1257"/>
      <c r="BO67" s="1257"/>
      <c r="BP67" s="1257"/>
      <c r="BQ67" s="1257"/>
      <c r="BR67" s="1257"/>
      <c r="BS67" s="1257"/>
      <c r="BT67" s="1257"/>
      <c r="BU67" s="1257"/>
      <c r="BV67" s="1257"/>
      <c r="BW67" s="1257"/>
      <c r="BX67" s="1257"/>
      <c r="BY67" s="1257"/>
      <c r="BZ67" s="1257"/>
      <c r="CA67" s="1257"/>
      <c r="CB67" s="1257"/>
      <c r="CC67" s="1257"/>
      <c r="CD67" s="1257"/>
      <c r="CE67" s="1257"/>
      <c r="CF67" s="1257"/>
      <c r="CG67" s="1257"/>
      <c r="CH67" s="1257"/>
      <c r="CI67" s="1257"/>
      <c r="CJ67" s="1257"/>
      <c r="CK67" s="1257"/>
      <c r="CL67" s="1257"/>
      <c r="CM67" s="1257"/>
      <c r="CN67" s="1257"/>
      <c r="CO67" s="1257"/>
      <c r="CP67" s="1257"/>
      <c r="CQ67" s="1257"/>
      <c r="CR67" s="1257"/>
      <c r="CS67" s="1257"/>
      <c r="CT67" s="1257"/>
      <c r="CU67" s="1257"/>
      <c r="CV67" s="1257"/>
      <c r="CW67" s="1257"/>
      <c r="CX67" s="1257"/>
      <c r="CY67" s="1257"/>
      <c r="CZ67" s="1257"/>
      <c r="DA67" s="1257"/>
      <c r="DB67" s="1257"/>
      <c r="DC67" s="1258"/>
    </row>
    <row r="68" spans="2:107" x14ac:dyDescent="0.15">
      <c r="B68" s="372"/>
      <c r="AN68" s="1256"/>
      <c r="AO68" s="1257"/>
      <c r="AP68" s="1257"/>
      <c r="AQ68" s="1257"/>
      <c r="AR68" s="1257"/>
      <c r="AS68" s="1257"/>
      <c r="AT68" s="1257"/>
      <c r="AU68" s="1257"/>
      <c r="AV68" s="1257"/>
      <c r="AW68" s="1257"/>
      <c r="AX68" s="1257"/>
      <c r="AY68" s="1257"/>
      <c r="AZ68" s="1257"/>
      <c r="BA68" s="1257"/>
      <c r="BB68" s="1257"/>
      <c r="BC68" s="1257"/>
      <c r="BD68" s="1257"/>
      <c r="BE68" s="1257"/>
      <c r="BF68" s="1257"/>
      <c r="BG68" s="1257"/>
      <c r="BH68" s="1257"/>
      <c r="BI68" s="1257"/>
      <c r="BJ68" s="1257"/>
      <c r="BK68" s="1257"/>
      <c r="BL68" s="1257"/>
      <c r="BM68" s="1257"/>
      <c r="BN68" s="1257"/>
      <c r="BO68" s="1257"/>
      <c r="BP68" s="1257"/>
      <c r="BQ68" s="1257"/>
      <c r="BR68" s="1257"/>
      <c r="BS68" s="1257"/>
      <c r="BT68" s="1257"/>
      <c r="BU68" s="1257"/>
      <c r="BV68" s="1257"/>
      <c r="BW68" s="1257"/>
      <c r="BX68" s="1257"/>
      <c r="BY68" s="1257"/>
      <c r="BZ68" s="1257"/>
      <c r="CA68" s="1257"/>
      <c r="CB68" s="1257"/>
      <c r="CC68" s="1257"/>
      <c r="CD68" s="1257"/>
      <c r="CE68" s="1257"/>
      <c r="CF68" s="1257"/>
      <c r="CG68" s="1257"/>
      <c r="CH68" s="1257"/>
      <c r="CI68" s="1257"/>
      <c r="CJ68" s="1257"/>
      <c r="CK68" s="1257"/>
      <c r="CL68" s="1257"/>
      <c r="CM68" s="1257"/>
      <c r="CN68" s="1257"/>
      <c r="CO68" s="1257"/>
      <c r="CP68" s="1257"/>
      <c r="CQ68" s="1257"/>
      <c r="CR68" s="1257"/>
      <c r="CS68" s="1257"/>
      <c r="CT68" s="1257"/>
      <c r="CU68" s="1257"/>
      <c r="CV68" s="1257"/>
      <c r="CW68" s="1257"/>
      <c r="CX68" s="1257"/>
      <c r="CY68" s="1257"/>
      <c r="CZ68" s="1257"/>
      <c r="DA68" s="1257"/>
      <c r="DB68" s="1257"/>
      <c r="DC68" s="1258"/>
    </row>
    <row r="69" spans="2:107" x14ac:dyDescent="0.15">
      <c r="B69" s="372"/>
      <c r="AN69" s="1259"/>
      <c r="AO69" s="1260"/>
      <c r="AP69" s="1260"/>
      <c r="AQ69" s="1260"/>
      <c r="AR69" s="1260"/>
      <c r="AS69" s="1260"/>
      <c r="AT69" s="1260"/>
      <c r="AU69" s="1260"/>
      <c r="AV69" s="1260"/>
      <c r="AW69" s="1260"/>
      <c r="AX69" s="1260"/>
      <c r="AY69" s="1260"/>
      <c r="AZ69" s="1260"/>
      <c r="BA69" s="1260"/>
      <c r="BB69" s="1260"/>
      <c r="BC69" s="1260"/>
      <c r="BD69" s="1260"/>
      <c r="BE69" s="1260"/>
      <c r="BF69" s="1260"/>
      <c r="BG69" s="1260"/>
      <c r="BH69" s="1260"/>
      <c r="BI69" s="1260"/>
      <c r="BJ69" s="1260"/>
      <c r="BK69" s="1260"/>
      <c r="BL69" s="1260"/>
      <c r="BM69" s="1260"/>
      <c r="BN69" s="1260"/>
      <c r="BO69" s="1260"/>
      <c r="BP69" s="1260"/>
      <c r="BQ69" s="1260"/>
      <c r="BR69" s="1260"/>
      <c r="BS69" s="1260"/>
      <c r="BT69" s="1260"/>
      <c r="BU69" s="1260"/>
      <c r="BV69" s="1260"/>
      <c r="BW69" s="1260"/>
      <c r="BX69" s="1260"/>
      <c r="BY69" s="1260"/>
      <c r="BZ69" s="1260"/>
      <c r="CA69" s="1260"/>
      <c r="CB69" s="1260"/>
      <c r="CC69" s="1260"/>
      <c r="CD69" s="1260"/>
      <c r="CE69" s="1260"/>
      <c r="CF69" s="1260"/>
      <c r="CG69" s="1260"/>
      <c r="CH69" s="1260"/>
      <c r="CI69" s="1260"/>
      <c r="CJ69" s="1260"/>
      <c r="CK69" s="1260"/>
      <c r="CL69" s="1260"/>
      <c r="CM69" s="1260"/>
      <c r="CN69" s="1260"/>
      <c r="CO69" s="1260"/>
      <c r="CP69" s="1260"/>
      <c r="CQ69" s="1260"/>
      <c r="CR69" s="1260"/>
      <c r="CS69" s="1260"/>
      <c r="CT69" s="1260"/>
      <c r="CU69" s="1260"/>
      <c r="CV69" s="1260"/>
      <c r="CW69" s="1260"/>
      <c r="CX69" s="1260"/>
      <c r="CY69" s="1260"/>
      <c r="CZ69" s="1260"/>
      <c r="DA69" s="1260"/>
      <c r="DB69" s="1260"/>
      <c r="DC69" s="1261"/>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607</v>
      </c>
    </row>
    <row r="72" spans="2:107" x14ac:dyDescent="0.15">
      <c r="B72" s="372"/>
      <c r="G72" s="1262"/>
      <c r="H72" s="1262"/>
      <c r="I72" s="1262"/>
      <c r="J72" s="1262"/>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66" t="s">
        <v>568</v>
      </c>
      <c r="BQ72" s="1266"/>
      <c r="BR72" s="1266"/>
      <c r="BS72" s="1266"/>
      <c r="BT72" s="1266"/>
      <c r="BU72" s="1266"/>
      <c r="BV72" s="1266"/>
      <c r="BW72" s="1266"/>
      <c r="BX72" s="1266" t="s">
        <v>569</v>
      </c>
      <c r="BY72" s="1266"/>
      <c r="BZ72" s="1266"/>
      <c r="CA72" s="1266"/>
      <c r="CB72" s="1266"/>
      <c r="CC72" s="1266"/>
      <c r="CD72" s="1266"/>
      <c r="CE72" s="1266"/>
      <c r="CF72" s="1266" t="s">
        <v>570</v>
      </c>
      <c r="CG72" s="1266"/>
      <c r="CH72" s="1266"/>
      <c r="CI72" s="1266"/>
      <c r="CJ72" s="1266"/>
      <c r="CK72" s="1266"/>
      <c r="CL72" s="1266"/>
      <c r="CM72" s="1266"/>
      <c r="CN72" s="1266" t="s">
        <v>571</v>
      </c>
      <c r="CO72" s="1266"/>
      <c r="CP72" s="1266"/>
      <c r="CQ72" s="1266"/>
      <c r="CR72" s="1266"/>
      <c r="CS72" s="1266"/>
      <c r="CT72" s="1266"/>
      <c r="CU72" s="1266"/>
      <c r="CV72" s="1266" t="s">
        <v>572</v>
      </c>
      <c r="CW72" s="1266"/>
      <c r="CX72" s="1266"/>
      <c r="CY72" s="1266"/>
      <c r="CZ72" s="1266"/>
      <c r="DA72" s="1266"/>
      <c r="DB72" s="1266"/>
      <c r="DC72" s="1266"/>
    </row>
    <row r="73" spans="2:107" x14ac:dyDescent="0.15">
      <c r="B73" s="372"/>
      <c r="G73" s="1272"/>
      <c r="H73" s="1272"/>
      <c r="I73" s="1272"/>
      <c r="J73" s="1272"/>
      <c r="K73" s="1273"/>
      <c r="L73" s="1273"/>
      <c r="M73" s="1273"/>
      <c r="N73" s="1273"/>
      <c r="AM73" s="381"/>
      <c r="AN73" s="1269" t="s">
        <v>608</v>
      </c>
      <c r="AO73" s="1269"/>
      <c r="AP73" s="1269"/>
      <c r="AQ73" s="1269"/>
      <c r="AR73" s="1269"/>
      <c r="AS73" s="1269"/>
      <c r="AT73" s="1269"/>
      <c r="AU73" s="1269"/>
      <c r="AV73" s="1269"/>
      <c r="AW73" s="1269"/>
      <c r="AX73" s="1269"/>
      <c r="AY73" s="1269"/>
      <c r="AZ73" s="1269"/>
      <c r="BA73" s="1269"/>
      <c r="BB73" s="1269" t="s">
        <v>609</v>
      </c>
      <c r="BC73" s="1269"/>
      <c r="BD73" s="1269"/>
      <c r="BE73" s="1269"/>
      <c r="BF73" s="1269"/>
      <c r="BG73" s="1269"/>
      <c r="BH73" s="1269"/>
      <c r="BI73" s="1269"/>
      <c r="BJ73" s="1269"/>
      <c r="BK73" s="1269"/>
      <c r="BL73" s="1269"/>
      <c r="BM73" s="1269"/>
      <c r="BN73" s="1269"/>
      <c r="BO73" s="1269"/>
      <c r="BP73" s="1267">
        <v>101.6</v>
      </c>
      <c r="BQ73" s="1267"/>
      <c r="BR73" s="1267"/>
      <c r="BS73" s="1267"/>
      <c r="BT73" s="1267"/>
      <c r="BU73" s="1267"/>
      <c r="BV73" s="1267"/>
      <c r="BW73" s="1267"/>
      <c r="BX73" s="1267">
        <v>105.4</v>
      </c>
      <c r="BY73" s="1267"/>
      <c r="BZ73" s="1267"/>
      <c r="CA73" s="1267"/>
      <c r="CB73" s="1267"/>
      <c r="CC73" s="1267"/>
      <c r="CD73" s="1267"/>
      <c r="CE73" s="1267"/>
      <c r="CF73" s="1267">
        <v>87.3</v>
      </c>
      <c r="CG73" s="1267"/>
      <c r="CH73" s="1267"/>
      <c r="CI73" s="1267"/>
      <c r="CJ73" s="1267"/>
      <c r="CK73" s="1267"/>
      <c r="CL73" s="1267"/>
      <c r="CM73" s="1267"/>
      <c r="CN73" s="1267">
        <v>88.3</v>
      </c>
      <c r="CO73" s="1267"/>
      <c r="CP73" s="1267"/>
      <c r="CQ73" s="1267"/>
      <c r="CR73" s="1267"/>
      <c r="CS73" s="1267"/>
      <c r="CT73" s="1267"/>
      <c r="CU73" s="1267"/>
      <c r="CV73" s="1267">
        <v>68.3</v>
      </c>
      <c r="CW73" s="1267"/>
      <c r="CX73" s="1267"/>
      <c r="CY73" s="1267"/>
      <c r="CZ73" s="1267"/>
      <c r="DA73" s="1267"/>
      <c r="DB73" s="1267"/>
      <c r="DC73" s="1267"/>
    </row>
    <row r="74" spans="2:107" x14ac:dyDescent="0.15">
      <c r="B74" s="372"/>
      <c r="G74" s="1272"/>
      <c r="H74" s="1272"/>
      <c r="I74" s="1272"/>
      <c r="J74" s="1272"/>
      <c r="K74" s="1273"/>
      <c r="L74" s="1273"/>
      <c r="M74" s="1273"/>
      <c r="N74" s="1273"/>
      <c r="AM74" s="381"/>
      <c r="AN74" s="1269"/>
      <c r="AO74" s="1269"/>
      <c r="AP74" s="1269"/>
      <c r="AQ74" s="1269"/>
      <c r="AR74" s="1269"/>
      <c r="AS74" s="1269"/>
      <c r="AT74" s="1269"/>
      <c r="AU74" s="1269"/>
      <c r="AV74" s="1269"/>
      <c r="AW74" s="1269"/>
      <c r="AX74" s="1269"/>
      <c r="AY74" s="1269"/>
      <c r="AZ74" s="1269"/>
      <c r="BA74" s="1269"/>
      <c r="BB74" s="1269"/>
      <c r="BC74" s="1269"/>
      <c r="BD74" s="1269"/>
      <c r="BE74" s="1269"/>
      <c r="BF74" s="1269"/>
      <c r="BG74" s="1269"/>
      <c r="BH74" s="1269"/>
      <c r="BI74" s="1269"/>
      <c r="BJ74" s="1269"/>
      <c r="BK74" s="1269"/>
      <c r="BL74" s="1269"/>
      <c r="BM74" s="1269"/>
      <c r="BN74" s="1269"/>
      <c r="BO74" s="1269"/>
      <c r="BP74" s="1267"/>
      <c r="BQ74" s="1267"/>
      <c r="BR74" s="1267"/>
      <c r="BS74" s="1267"/>
      <c r="BT74" s="1267"/>
      <c r="BU74" s="1267"/>
      <c r="BV74" s="1267"/>
      <c r="BW74" s="1267"/>
      <c r="BX74" s="1267"/>
      <c r="BY74" s="1267"/>
      <c r="BZ74" s="1267"/>
      <c r="CA74" s="1267"/>
      <c r="CB74" s="1267"/>
      <c r="CC74" s="1267"/>
      <c r="CD74" s="1267"/>
      <c r="CE74" s="1267"/>
      <c r="CF74" s="1267"/>
      <c r="CG74" s="1267"/>
      <c r="CH74" s="1267"/>
      <c r="CI74" s="1267"/>
      <c r="CJ74" s="1267"/>
      <c r="CK74" s="1267"/>
      <c r="CL74" s="1267"/>
      <c r="CM74" s="1267"/>
      <c r="CN74" s="1267"/>
      <c r="CO74" s="1267"/>
      <c r="CP74" s="1267"/>
      <c r="CQ74" s="1267"/>
      <c r="CR74" s="1267"/>
      <c r="CS74" s="1267"/>
      <c r="CT74" s="1267"/>
      <c r="CU74" s="1267"/>
      <c r="CV74" s="1267"/>
      <c r="CW74" s="1267"/>
      <c r="CX74" s="1267"/>
      <c r="CY74" s="1267"/>
      <c r="CZ74" s="1267"/>
      <c r="DA74" s="1267"/>
      <c r="DB74" s="1267"/>
      <c r="DC74" s="1267"/>
    </row>
    <row r="75" spans="2:107" x14ac:dyDescent="0.15">
      <c r="B75" s="372"/>
      <c r="G75" s="1272"/>
      <c r="H75" s="1272"/>
      <c r="I75" s="1262"/>
      <c r="J75" s="1262"/>
      <c r="K75" s="1268"/>
      <c r="L75" s="1268"/>
      <c r="M75" s="1268"/>
      <c r="N75" s="1268"/>
      <c r="AM75" s="381"/>
      <c r="AN75" s="1269"/>
      <c r="AO75" s="1269"/>
      <c r="AP75" s="1269"/>
      <c r="AQ75" s="1269"/>
      <c r="AR75" s="1269"/>
      <c r="AS75" s="1269"/>
      <c r="AT75" s="1269"/>
      <c r="AU75" s="1269"/>
      <c r="AV75" s="1269"/>
      <c r="AW75" s="1269"/>
      <c r="AX75" s="1269"/>
      <c r="AY75" s="1269"/>
      <c r="AZ75" s="1269"/>
      <c r="BA75" s="1269"/>
      <c r="BB75" s="1269" t="s">
        <v>614</v>
      </c>
      <c r="BC75" s="1269"/>
      <c r="BD75" s="1269"/>
      <c r="BE75" s="1269"/>
      <c r="BF75" s="1269"/>
      <c r="BG75" s="1269"/>
      <c r="BH75" s="1269"/>
      <c r="BI75" s="1269"/>
      <c r="BJ75" s="1269"/>
      <c r="BK75" s="1269"/>
      <c r="BL75" s="1269"/>
      <c r="BM75" s="1269"/>
      <c r="BN75" s="1269"/>
      <c r="BO75" s="1269"/>
      <c r="BP75" s="1267">
        <v>13.8</v>
      </c>
      <c r="BQ75" s="1267"/>
      <c r="BR75" s="1267"/>
      <c r="BS75" s="1267"/>
      <c r="BT75" s="1267"/>
      <c r="BU75" s="1267"/>
      <c r="BV75" s="1267"/>
      <c r="BW75" s="1267"/>
      <c r="BX75" s="1267">
        <v>13.8</v>
      </c>
      <c r="BY75" s="1267"/>
      <c r="BZ75" s="1267"/>
      <c r="CA75" s="1267"/>
      <c r="CB75" s="1267"/>
      <c r="CC75" s="1267"/>
      <c r="CD75" s="1267"/>
      <c r="CE75" s="1267"/>
      <c r="CF75" s="1267">
        <v>12.7</v>
      </c>
      <c r="CG75" s="1267"/>
      <c r="CH75" s="1267"/>
      <c r="CI75" s="1267"/>
      <c r="CJ75" s="1267"/>
      <c r="CK75" s="1267"/>
      <c r="CL75" s="1267"/>
      <c r="CM75" s="1267"/>
      <c r="CN75" s="1267">
        <v>12.1</v>
      </c>
      <c r="CO75" s="1267"/>
      <c r="CP75" s="1267"/>
      <c r="CQ75" s="1267"/>
      <c r="CR75" s="1267"/>
      <c r="CS75" s="1267"/>
      <c r="CT75" s="1267"/>
      <c r="CU75" s="1267"/>
      <c r="CV75" s="1267">
        <v>11.1</v>
      </c>
      <c r="CW75" s="1267"/>
      <c r="CX75" s="1267"/>
      <c r="CY75" s="1267"/>
      <c r="CZ75" s="1267"/>
      <c r="DA75" s="1267"/>
      <c r="DB75" s="1267"/>
      <c r="DC75" s="1267"/>
    </row>
    <row r="76" spans="2:107" x14ac:dyDescent="0.15">
      <c r="B76" s="372"/>
      <c r="G76" s="1272"/>
      <c r="H76" s="1272"/>
      <c r="I76" s="1262"/>
      <c r="J76" s="1262"/>
      <c r="K76" s="1268"/>
      <c r="L76" s="1268"/>
      <c r="M76" s="1268"/>
      <c r="N76" s="1268"/>
      <c r="AM76" s="381"/>
      <c r="AN76" s="1269"/>
      <c r="AO76" s="1269"/>
      <c r="AP76" s="1269"/>
      <c r="AQ76" s="1269"/>
      <c r="AR76" s="1269"/>
      <c r="AS76" s="1269"/>
      <c r="AT76" s="1269"/>
      <c r="AU76" s="1269"/>
      <c r="AV76" s="1269"/>
      <c r="AW76" s="1269"/>
      <c r="AX76" s="1269"/>
      <c r="AY76" s="1269"/>
      <c r="AZ76" s="1269"/>
      <c r="BA76" s="1269"/>
      <c r="BB76" s="1269"/>
      <c r="BC76" s="1269"/>
      <c r="BD76" s="1269"/>
      <c r="BE76" s="1269"/>
      <c r="BF76" s="1269"/>
      <c r="BG76" s="1269"/>
      <c r="BH76" s="1269"/>
      <c r="BI76" s="1269"/>
      <c r="BJ76" s="1269"/>
      <c r="BK76" s="1269"/>
      <c r="BL76" s="1269"/>
      <c r="BM76" s="1269"/>
      <c r="BN76" s="1269"/>
      <c r="BO76" s="1269"/>
      <c r="BP76" s="1267"/>
      <c r="BQ76" s="1267"/>
      <c r="BR76" s="1267"/>
      <c r="BS76" s="1267"/>
      <c r="BT76" s="1267"/>
      <c r="BU76" s="1267"/>
      <c r="BV76" s="1267"/>
      <c r="BW76" s="1267"/>
      <c r="BX76" s="1267"/>
      <c r="BY76" s="1267"/>
      <c r="BZ76" s="1267"/>
      <c r="CA76" s="1267"/>
      <c r="CB76" s="1267"/>
      <c r="CC76" s="1267"/>
      <c r="CD76" s="1267"/>
      <c r="CE76" s="1267"/>
      <c r="CF76" s="1267"/>
      <c r="CG76" s="1267"/>
      <c r="CH76" s="1267"/>
      <c r="CI76" s="1267"/>
      <c r="CJ76" s="1267"/>
      <c r="CK76" s="1267"/>
      <c r="CL76" s="1267"/>
      <c r="CM76" s="1267"/>
      <c r="CN76" s="1267"/>
      <c r="CO76" s="1267"/>
      <c r="CP76" s="1267"/>
      <c r="CQ76" s="1267"/>
      <c r="CR76" s="1267"/>
      <c r="CS76" s="1267"/>
      <c r="CT76" s="1267"/>
      <c r="CU76" s="1267"/>
      <c r="CV76" s="1267"/>
      <c r="CW76" s="1267"/>
      <c r="CX76" s="1267"/>
      <c r="CY76" s="1267"/>
      <c r="CZ76" s="1267"/>
      <c r="DA76" s="1267"/>
      <c r="DB76" s="1267"/>
      <c r="DC76" s="1267"/>
    </row>
    <row r="77" spans="2:107" x14ac:dyDescent="0.15">
      <c r="B77" s="372"/>
      <c r="G77" s="1262"/>
      <c r="H77" s="1262"/>
      <c r="I77" s="1262"/>
      <c r="J77" s="1262"/>
      <c r="K77" s="1273"/>
      <c r="L77" s="1273"/>
      <c r="M77" s="1273"/>
      <c r="N77" s="1273"/>
      <c r="AN77" s="1266" t="s">
        <v>611</v>
      </c>
      <c r="AO77" s="1266"/>
      <c r="AP77" s="1266"/>
      <c r="AQ77" s="1266"/>
      <c r="AR77" s="1266"/>
      <c r="AS77" s="1266"/>
      <c r="AT77" s="1266"/>
      <c r="AU77" s="1266"/>
      <c r="AV77" s="1266"/>
      <c r="AW77" s="1266"/>
      <c r="AX77" s="1266"/>
      <c r="AY77" s="1266"/>
      <c r="AZ77" s="1266"/>
      <c r="BA77" s="1266"/>
      <c r="BB77" s="1269" t="s">
        <v>609</v>
      </c>
      <c r="BC77" s="1269"/>
      <c r="BD77" s="1269"/>
      <c r="BE77" s="1269"/>
      <c r="BF77" s="1269"/>
      <c r="BG77" s="1269"/>
      <c r="BH77" s="1269"/>
      <c r="BI77" s="1269"/>
      <c r="BJ77" s="1269"/>
      <c r="BK77" s="1269"/>
      <c r="BL77" s="1269"/>
      <c r="BM77" s="1269"/>
      <c r="BN77" s="1269"/>
      <c r="BO77" s="1269"/>
      <c r="BP77" s="1267">
        <v>48</v>
      </c>
      <c r="BQ77" s="1267"/>
      <c r="BR77" s="1267"/>
      <c r="BS77" s="1267"/>
      <c r="BT77" s="1267"/>
      <c r="BU77" s="1267"/>
      <c r="BV77" s="1267"/>
      <c r="BW77" s="1267"/>
      <c r="BX77" s="1267">
        <v>49.1</v>
      </c>
      <c r="BY77" s="1267"/>
      <c r="BZ77" s="1267"/>
      <c r="CA77" s="1267"/>
      <c r="CB77" s="1267"/>
      <c r="CC77" s="1267"/>
      <c r="CD77" s="1267"/>
      <c r="CE77" s="1267"/>
      <c r="CF77" s="1267">
        <v>41.5</v>
      </c>
      <c r="CG77" s="1267"/>
      <c r="CH77" s="1267"/>
      <c r="CI77" s="1267"/>
      <c r="CJ77" s="1267"/>
      <c r="CK77" s="1267"/>
      <c r="CL77" s="1267"/>
      <c r="CM77" s="1267"/>
      <c r="CN77" s="1267">
        <v>25.1</v>
      </c>
      <c r="CO77" s="1267"/>
      <c r="CP77" s="1267"/>
      <c r="CQ77" s="1267"/>
      <c r="CR77" s="1267"/>
      <c r="CS77" s="1267"/>
      <c r="CT77" s="1267"/>
      <c r="CU77" s="1267"/>
      <c r="CV77" s="1267">
        <v>17.600000000000001</v>
      </c>
      <c r="CW77" s="1267"/>
      <c r="CX77" s="1267"/>
      <c r="CY77" s="1267"/>
      <c r="CZ77" s="1267"/>
      <c r="DA77" s="1267"/>
      <c r="DB77" s="1267"/>
      <c r="DC77" s="1267"/>
    </row>
    <row r="78" spans="2:107" x14ac:dyDescent="0.15">
      <c r="B78" s="372"/>
      <c r="G78" s="1262"/>
      <c r="H78" s="1262"/>
      <c r="I78" s="1262"/>
      <c r="J78" s="1262"/>
      <c r="K78" s="1273"/>
      <c r="L78" s="1273"/>
      <c r="M78" s="1273"/>
      <c r="N78" s="1273"/>
      <c r="AN78" s="1266"/>
      <c r="AO78" s="1266"/>
      <c r="AP78" s="1266"/>
      <c r="AQ78" s="1266"/>
      <c r="AR78" s="1266"/>
      <c r="AS78" s="1266"/>
      <c r="AT78" s="1266"/>
      <c r="AU78" s="1266"/>
      <c r="AV78" s="1266"/>
      <c r="AW78" s="1266"/>
      <c r="AX78" s="1266"/>
      <c r="AY78" s="1266"/>
      <c r="AZ78" s="1266"/>
      <c r="BA78" s="1266"/>
      <c r="BB78" s="1269"/>
      <c r="BC78" s="1269"/>
      <c r="BD78" s="1269"/>
      <c r="BE78" s="1269"/>
      <c r="BF78" s="1269"/>
      <c r="BG78" s="1269"/>
      <c r="BH78" s="1269"/>
      <c r="BI78" s="1269"/>
      <c r="BJ78" s="1269"/>
      <c r="BK78" s="1269"/>
      <c r="BL78" s="1269"/>
      <c r="BM78" s="1269"/>
      <c r="BN78" s="1269"/>
      <c r="BO78" s="1269"/>
      <c r="BP78" s="1267"/>
      <c r="BQ78" s="1267"/>
      <c r="BR78" s="1267"/>
      <c r="BS78" s="1267"/>
      <c r="BT78" s="1267"/>
      <c r="BU78" s="1267"/>
      <c r="BV78" s="1267"/>
      <c r="BW78" s="1267"/>
      <c r="BX78" s="1267"/>
      <c r="BY78" s="1267"/>
      <c r="BZ78" s="1267"/>
      <c r="CA78" s="1267"/>
      <c r="CB78" s="1267"/>
      <c r="CC78" s="1267"/>
      <c r="CD78" s="1267"/>
      <c r="CE78" s="1267"/>
      <c r="CF78" s="1267"/>
      <c r="CG78" s="1267"/>
      <c r="CH78" s="1267"/>
      <c r="CI78" s="1267"/>
      <c r="CJ78" s="1267"/>
      <c r="CK78" s="1267"/>
      <c r="CL78" s="1267"/>
      <c r="CM78" s="1267"/>
      <c r="CN78" s="1267"/>
      <c r="CO78" s="1267"/>
      <c r="CP78" s="1267"/>
      <c r="CQ78" s="1267"/>
      <c r="CR78" s="1267"/>
      <c r="CS78" s="1267"/>
      <c r="CT78" s="1267"/>
      <c r="CU78" s="1267"/>
      <c r="CV78" s="1267"/>
      <c r="CW78" s="1267"/>
      <c r="CX78" s="1267"/>
      <c r="CY78" s="1267"/>
      <c r="CZ78" s="1267"/>
      <c r="DA78" s="1267"/>
      <c r="DB78" s="1267"/>
      <c r="DC78" s="1267"/>
    </row>
    <row r="79" spans="2:107" x14ac:dyDescent="0.15">
      <c r="B79" s="372"/>
      <c r="G79" s="1262"/>
      <c r="H79" s="1262"/>
      <c r="I79" s="1271"/>
      <c r="J79" s="1271"/>
      <c r="K79" s="1274"/>
      <c r="L79" s="1274"/>
      <c r="M79" s="1274"/>
      <c r="N79" s="1274"/>
      <c r="AN79" s="1266"/>
      <c r="AO79" s="1266"/>
      <c r="AP79" s="1266"/>
      <c r="AQ79" s="1266"/>
      <c r="AR79" s="1266"/>
      <c r="AS79" s="1266"/>
      <c r="AT79" s="1266"/>
      <c r="AU79" s="1266"/>
      <c r="AV79" s="1266"/>
      <c r="AW79" s="1266"/>
      <c r="AX79" s="1266"/>
      <c r="AY79" s="1266"/>
      <c r="AZ79" s="1266"/>
      <c r="BA79" s="1266"/>
      <c r="BB79" s="1269" t="s">
        <v>614</v>
      </c>
      <c r="BC79" s="1269"/>
      <c r="BD79" s="1269"/>
      <c r="BE79" s="1269"/>
      <c r="BF79" s="1269"/>
      <c r="BG79" s="1269"/>
      <c r="BH79" s="1269"/>
      <c r="BI79" s="1269"/>
      <c r="BJ79" s="1269"/>
      <c r="BK79" s="1269"/>
      <c r="BL79" s="1269"/>
      <c r="BM79" s="1269"/>
      <c r="BN79" s="1269"/>
      <c r="BO79" s="1269"/>
      <c r="BP79" s="1267">
        <v>9.6</v>
      </c>
      <c r="BQ79" s="1267"/>
      <c r="BR79" s="1267"/>
      <c r="BS79" s="1267"/>
      <c r="BT79" s="1267"/>
      <c r="BU79" s="1267"/>
      <c r="BV79" s="1267"/>
      <c r="BW79" s="1267"/>
      <c r="BX79" s="1267">
        <v>9.5</v>
      </c>
      <c r="BY79" s="1267"/>
      <c r="BZ79" s="1267"/>
      <c r="CA79" s="1267"/>
      <c r="CB79" s="1267"/>
      <c r="CC79" s="1267"/>
      <c r="CD79" s="1267"/>
      <c r="CE79" s="1267"/>
      <c r="CF79" s="1267">
        <v>9.1999999999999993</v>
      </c>
      <c r="CG79" s="1267"/>
      <c r="CH79" s="1267"/>
      <c r="CI79" s="1267"/>
      <c r="CJ79" s="1267"/>
      <c r="CK79" s="1267"/>
      <c r="CL79" s="1267"/>
      <c r="CM79" s="1267"/>
      <c r="CN79" s="1267">
        <v>8.3000000000000007</v>
      </c>
      <c r="CO79" s="1267"/>
      <c r="CP79" s="1267"/>
      <c r="CQ79" s="1267"/>
      <c r="CR79" s="1267"/>
      <c r="CS79" s="1267"/>
      <c r="CT79" s="1267"/>
      <c r="CU79" s="1267"/>
      <c r="CV79" s="1267">
        <v>8.4</v>
      </c>
      <c r="CW79" s="1267"/>
      <c r="CX79" s="1267"/>
      <c r="CY79" s="1267"/>
      <c r="CZ79" s="1267"/>
      <c r="DA79" s="1267"/>
      <c r="DB79" s="1267"/>
      <c r="DC79" s="1267"/>
    </row>
    <row r="80" spans="2:107" x14ac:dyDescent="0.15">
      <c r="B80" s="372"/>
      <c r="G80" s="1262"/>
      <c r="H80" s="1262"/>
      <c r="I80" s="1271"/>
      <c r="J80" s="1271"/>
      <c r="K80" s="1274"/>
      <c r="L80" s="1274"/>
      <c r="M80" s="1274"/>
      <c r="N80" s="1274"/>
      <c r="AN80" s="1266"/>
      <c r="AO80" s="1266"/>
      <c r="AP80" s="1266"/>
      <c r="AQ80" s="1266"/>
      <c r="AR80" s="1266"/>
      <c r="AS80" s="1266"/>
      <c r="AT80" s="1266"/>
      <c r="AU80" s="1266"/>
      <c r="AV80" s="1266"/>
      <c r="AW80" s="1266"/>
      <c r="AX80" s="1266"/>
      <c r="AY80" s="1266"/>
      <c r="AZ80" s="1266"/>
      <c r="BA80" s="1266"/>
      <c r="BB80" s="1269"/>
      <c r="BC80" s="1269"/>
      <c r="BD80" s="1269"/>
      <c r="BE80" s="1269"/>
      <c r="BF80" s="1269"/>
      <c r="BG80" s="1269"/>
      <c r="BH80" s="1269"/>
      <c r="BI80" s="1269"/>
      <c r="BJ80" s="1269"/>
      <c r="BK80" s="1269"/>
      <c r="BL80" s="1269"/>
      <c r="BM80" s="1269"/>
      <c r="BN80" s="1269"/>
      <c r="BO80" s="1269"/>
      <c r="BP80" s="1267"/>
      <c r="BQ80" s="1267"/>
      <c r="BR80" s="1267"/>
      <c r="BS80" s="1267"/>
      <c r="BT80" s="1267"/>
      <c r="BU80" s="1267"/>
      <c r="BV80" s="1267"/>
      <c r="BW80" s="1267"/>
      <c r="BX80" s="1267"/>
      <c r="BY80" s="1267"/>
      <c r="BZ80" s="1267"/>
      <c r="CA80" s="1267"/>
      <c r="CB80" s="1267"/>
      <c r="CC80" s="1267"/>
      <c r="CD80" s="1267"/>
      <c r="CE80" s="1267"/>
      <c r="CF80" s="1267"/>
      <c r="CG80" s="1267"/>
      <c r="CH80" s="1267"/>
      <c r="CI80" s="1267"/>
      <c r="CJ80" s="1267"/>
      <c r="CK80" s="1267"/>
      <c r="CL80" s="1267"/>
      <c r="CM80" s="1267"/>
      <c r="CN80" s="1267"/>
      <c r="CO80" s="1267"/>
      <c r="CP80" s="1267"/>
      <c r="CQ80" s="1267"/>
      <c r="CR80" s="1267"/>
      <c r="CS80" s="1267"/>
      <c r="CT80" s="1267"/>
      <c r="CU80" s="1267"/>
      <c r="CV80" s="1267"/>
      <c r="CW80" s="1267"/>
      <c r="CX80" s="1267"/>
      <c r="CY80" s="1267"/>
      <c r="CZ80" s="1267"/>
      <c r="DA80" s="1267"/>
      <c r="DB80" s="1267"/>
      <c r="DC80" s="1267"/>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Vcx3VJyjcJTKZUsfxyW4pRDq5BBwUGElZlCdMvExjPRr4KozaX1WDvj1KfSPAK9ouwSn1HAsoDN1yPLrsAq74A==" saltValue="QsPQ59CqxBBMSXC5JBc+0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1" zoomScaleNormal="100" zoomScaleSheetLayoutView="70" workbookViewId="0">
      <selection activeCell="AN77" sqref="AN77:BA8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g/Q9/gsiTKUqBT5pPJELoMyy0/YQok36UrxOQxQVhEmzooZg0cUd2+GVHy8r1G+BGjeYMswiqRUPtvu2fTDI2g==" saltValue="FjgHNHVSYn1QuetPoChw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Normal="100" zoomScaleSheetLayoutView="55" workbookViewId="0">
      <selection activeCell="AN77" sqref="AN77:BA80"/>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515</v>
      </c>
    </row>
  </sheetData>
  <sheetProtection algorithmName="SHA-512" hashValue="2B+RzWeDKPea7gIoGD5xyKDLX5D+R5grcdncMSk5QITflrrYy+MlqTpJxByPt7O0K845ezA9we5HYFR3krPOWQ==" saltValue="uLbtO6BGftJBVWTsia5IQ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565</v>
      </c>
      <c r="G2" s="151"/>
      <c r="H2" s="152"/>
    </row>
    <row r="3" spans="1:8" x14ac:dyDescent="0.15">
      <c r="A3" s="148" t="s">
        <v>558</v>
      </c>
      <c r="B3" s="153"/>
      <c r="C3" s="154"/>
      <c r="D3" s="155">
        <v>67350</v>
      </c>
      <c r="E3" s="156"/>
      <c r="F3" s="157">
        <v>85173</v>
      </c>
      <c r="G3" s="158"/>
      <c r="H3" s="159"/>
    </row>
    <row r="4" spans="1:8" x14ac:dyDescent="0.15">
      <c r="A4" s="160"/>
      <c r="B4" s="161"/>
      <c r="C4" s="162"/>
      <c r="D4" s="163">
        <v>39345</v>
      </c>
      <c r="E4" s="164"/>
      <c r="F4" s="165">
        <v>43913</v>
      </c>
      <c r="G4" s="166"/>
      <c r="H4" s="167"/>
    </row>
    <row r="5" spans="1:8" x14ac:dyDescent="0.15">
      <c r="A5" s="148" t="s">
        <v>560</v>
      </c>
      <c r="B5" s="153"/>
      <c r="C5" s="154"/>
      <c r="D5" s="155">
        <v>117795</v>
      </c>
      <c r="E5" s="156"/>
      <c r="F5" s="157">
        <v>94081</v>
      </c>
      <c r="G5" s="158"/>
      <c r="H5" s="159"/>
    </row>
    <row r="6" spans="1:8" x14ac:dyDescent="0.15">
      <c r="A6" s="160"/>
      <c r="B6" s="161"/>
      <c r="C6" s="162"/>
      <c r="D6" s="163">
        <v>69886</v>
      </c>
      <c r="E6" s="164"/>
      <c r="F6" s="165">
        <v>48949</v>
      </c>
      <c r="G6" s="166"/>
      <c r="H6" s="167"/>
    </row>
    <row r="7" spans="1:8" x14ac:dyDescent="0.15">
      <c r="A7" s="148" t="s">
        <v>561</v>
      </c>
      <c r="B7" s="153"/>
      <c r="C7" s="154"/>
      <c r="D7" s="155">
        <v>136198</v>
      </c>
      <c r="E7" s="156"/>
      <c r="F7" s="157">
        <v>92632</v>
      </c>
      <c r="G7" s="158"/>
      <c r="H7" s="159"/>
    </row>
    <row r="8" spans="1:8" x14ac:dyDescent="0.15">
      <c r="A8" s="160"/>
      <c r="B8" s="161"/>
      <c r="C8" s="162"/>
      <c r="D8" s="163">
        <v>74569</v>
      </c>
      <c r="E8" s="164"/>
      <c r="F8" s="165">
        <v>47978</v>
      </c>
      <c r="G8" s="166"/>
      <c r="H8" s="167"/>
    </row>
    <row r="9" spans="1:8" x14ac:dyDescent="0.15">
      <c r="A9" s="148" t="s">
        <v>562</v>
      </c>
      <c r="B9" s="153"/>
      <c r="C9" s="154"/>
      <c r="D9" s="155">
        <v>159290</v>
      </c>
      <c r="E9" s="156"/>
      <c r="F9" s="157">
        <v>69604</v>
      </c>
      <c r="G9" s="158"/>
      <c r="H9" s="159"/>
    </row>
    <row r="10" spans="1:8" x14ac:dyDescent="0.15">
      <c r="A10" s="160"/>
      <c r="B10" s="161"/>
      <c r="C10" s="162"/>
      <c r="D10" s="163">
        <v>91753</v>
      </c>
      <c r="E10" s="164"/>
      <c r="F10" s="165">
        <v>36247</v>
      </c>
      <c r="G10" s="166"/>
      <c r="H10" s="167"/>
    </row>
    <row r="11" spans="1:8" x14ac:dyDescent="0.15">
      <c r="A11" s="148" t="s">
        <v>563</v>
      </c>
      <c r="B11" s="153"/>
      <c r="C11" s="154"/>
      <c r="D11" s="155">
        <v>88233</v>
      </c>
      <c r="E11" s="156"/>
      <c r="F11" s="157">
        <v>68410</v>
      </c>
      <c r="G11" s="158"/>
      <c r="H11" s="159"/>
    </row>
    <row r="12" spans="1:8" x14ac:dyDescent="0.15">
      <c r="A12" s="160"/>
      <c r="B12" s="161"/>
      <c r="C12" s="168"/>
      <c r="D12" s="163">
        <v>28649</v>
      </c>
      <c r="E12" s="164"/>
      <c r="F12" s="165">
        <v>35086</v>
      </c>
      <c r="G12" s="166"/>
      <c r="H12" s="167"/>
    </row>
    <row r="13" spans="1:8" x14ac:dyDescent="0.15">
      <c r="A13" s="148"/>
      <c r="B13" s="153"/>
      <c r="C13" s="169"/>
      <c r="D13" s="170">
        <v>113773</v>
      </c>
      <c r="E13" s="171"/>
      <c r="F13" s="172">
        <v>81980</v>
      </c>
      <c r="G13" s="173"/>
      <c r="H13" s="159"/>
    </row>
    <row r="14" spans="1:8" x14ac:dyDescent="0.15">
      <c r="A14" s="160"/>
      <c r="B14" s="161"/>
      <c r="C14" s="162"/>
      <c r="D14" s="163">
        <v>60840</v>
      </c>
      <c r="E14" s="164"/>
      <c r="F14" s="165">
        <v>42435</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2.36</v>
      </c>
      <c r="C19" s="174">
        <f>ROUND(VALUE(SUBSTITUTE(実質収支比率等に係る経年分析!G$48,"▲","-")),2)</f>
        <v>2.93</v>
      </c>
      <c r="D19" s="174">
        <f>ROUND(VALUE(SUBSTITUTE(実質収支比率等に係る経年分析!H$48,"▲","-")),2)</f>
        <v>2.19</v>
      </c>
      <c r="E19" s="174">
        <f>ROUND(VALUE(SUBSTITUTE(実質収支比率等に係る経年分析!I$48,"▲","-")),2)</f>
        <v>6.05</v>
      </c>
      <c r="F19" s="174">
        <f>ROUND(VALUE(SUBSTITUTE(実質収支比率等に係る経年分析!J$48,"▲","-")),2)</f>
        <v>4.47</v>
      </c>
    </row>
    <row r="20" spans="1:11" x14ac:dyDescent="0.15">
      <c r="A20" s="174" t="s">
        <v>57</v>
      </c>
      <c r="B20" s="174">
        <f>ROUND(VALUE(SUBSTITUTE(実質収支比率等に係る経年分析!F$47,"▲","-")),2)</f>
        <v>10.81</v>
      </c>
      <c r="C20" s="174">
        <f>ROUND(VALUE(SUBSTITUTE(実質収支比率等に係る経年分析!G$47,"▲","-")),2)</f>
        <v>12.32</v>
      </c>
      <c r="D20" s="174">
        <f>ROUND(VALUE(SUBSTITUTE(実質収支比率等に係る経年分析!H$47,"▲","-")),2)</f>
        <v>12.11</v>
      </c>
      <c r="E20" s="174">
        <f>ROUND(VALUE(SUBSTITUTE(実質収支比率等に係る経年分析!I$47,"▲","-")),2)</f>
        <v>11.87</v>
      </c>
      <c r="F20" s="174">
        <f>ROUND(VALUE(SUBSTITUTE(実質収支比率等に係る経年分析!J$47,"▲","-")),2)</f>
        <v>12.38</v>
      </c>
    </row>
    <row r="21" spans="1:11" x14ac:dyDescent="0.15">
      <c r="A21" s="174" t="s">
        <v>58</v>
      </c>
      <c r="B21" s="174">
        <f>IF(ISNUMBER(VALUE(SUBSTITUTE(実質収支比率等に係る経年分析!F$49,"▲","-"))),ROUND(VALUE(SUBSTITUTE(実質収支比率等に係る経年分析!F$49,"▲","-")),2),NA())</f>
        <v>-2.39</v>
      </c>
      <c r="C21" s="174">
        <f>IF(ISNUMBER(VALUE(SUBSTITUTE(実質収支比率等に係る経年分析!G$49,"▲","-"))),ROUND(VALUE(SUBSTITUTE(実質収支比率等に係る経年分析!G$49,"▲","-")),2),NA())</f>
        <v>1.97</v>
      </c>
      <c r="D21" s="174">
        <f>IF(ISNUMBER(VALUE(SUBSTITUTE(実質収支比率等に係る経年分析!H$49,"▲","-"))),ROUND(VALUE(SUBSTITUTE(実質収支比率等に係る経年分析!H$49,"▲","-")),2),NA())</f>
        <v>-0.69</v>
      </c>
      <c r="E21" s="174">
        <f>IF(ISNUMBER(VALUE(SUBSTITUTE(実質収支比率等に係る経年分析!I$49,"▲","-"))),ROUND(VALUE(SUBSTITUTE(実質収支比率等に係る経年分析!I$49,"▲","-")),2),NA())</f>
        <v>3.9</v>
      </c>
      <c r="F21" s="174">
        <f>IF(ISNUMBER(VALUE(SUBSTITUTE(実質収支比率等に係る経年分析!J$49,"▲","-"))),ROUND(VALUE(SUBSTITUTE(実質収支比率等に係る経年分析!J$49,"▲","-")),2),NA())</f>
        <v>-1.83</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0.01</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簡易給水施設事業特別会計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0.05</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0.05</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0.06</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7.0000000000000007E-2</v>
      </c>
    </row>
    <row r="31" spans="1:11" x14ac:dyDescent="0.15">
      <c r="A31" s="175" t="str">
        <f>IF(連結実質赤字比率に係る赤字・黒字の構成分析!C$39="",NA(),連結実質赤字比率に係る赤字・黒字の構成分析!C$39)</f>
        <v>国民健康保険事業特別会計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0.51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0.45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0.42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0.53</v>
      </c>
    </row>
    <row r="32" spans="1:11" x14ac:dyDescent="0.15">
      <c r="A32" s="175" t="str">
        <f>IF(連結実質赤字比率に係る赤字・黒字の構成分析!C$38="",NA(),連結実質赤字比率に係る赤字・黒字の構成分析!C$38)</f>
        <v>大田市下水道事業会計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0.52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1.39</v>
      </c>
    </row>
    <row r="33" spans="1:16" x14ac:dyDescent="0.15">
      <c r="A33" s="175" t="str">
        <f>IF(連結実質赤字比率に係る赤字・黒字の構成分析!C$37="",NA(),連結実質赤字比率に係る赤字・黒字の構成分析!C$37)</f>
        <v>介護保険事業特別会計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1.67</v>
      </c>
    </row>
    <row r="34" spans="1:16" x14ac:dyDescent="0.15">
      <c r="A34" s="175" t="str">
        <f>IF(連結実質赤字比率に係る赤字・黒字の構成分析!C$36="",NA(),連結実質赤字比率に係る赤字・黒字の構成分析!C$36)</f>
        <v>大田市水道事業会計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4.87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4.74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4.3600000000000003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4.1399999999999997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3.95</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2.36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2.93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2.1800000000000002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4.47</v>
      </c>
    </row>
    <row r="36" spans="1:16" x14ac:dyDescent="0.15">
      <c r="A36" s="175" t="str">
        <f>IF(連結実質赤字比率に係る赤字・黒字の構成分析!C$34="",NA(),連結実質赤字比率に係る赤字・黒字の構成分析!C$34)</f>
        <v>大田市病院事業会計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2.97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1.41</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2.36</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6.31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9.51</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3000</v>
      </c>
      <c r="E42" s="176"/>
      <c r="F42" s="176"/>
      <c r="G42" s="176">
        <f>'実質公債費比率（分子）の構造'!L$52</f>
        <v>3034</v>
      </c>
      <c r="H42" s="176"/>
      <c r="I42" s="176"/>
      <c r="J42" s="176">
        <f>'実質公債費比率（分子）の構造'!M$52</f>
        <v>2930</v>
      </c>
      <c r="K42" s="176"/>
      <c r="L42" s="176"/>
      <c r="M42" s="176">
        <f>'実質公債費比率（分子）の構造'!N$52</f>
        <v>2811</v>
      </c>
      <c r="N42" s="176"/>
      <c r="O42" s="176"/>
      <c r="P42" s="176">
        <f>'実質公債費比率（分子）の構造'!O$52</f>
        <v>2618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f>'実質公債費比率（分子）の構造'!N$51</f>
        <v>0</v>
      </c>
      <c r="L43" s="176"/>
      <c r="M43" s="176"/>
      <c r="N43" s="176" t="str">
        <f>'実質公債費比率（分子）の構造'!O$51</f>
        <v>-</v>
      </c>
      <c r="O43" s="176"/>
      <c r="P43" s="176"/>
    </row>
    <row r="44" spans="1:16" x14ac:dyDescent="0.15">
      <c r="A44" s="176" t="s">
        <v>67</v>
      </c>
      <c r="B44" s="176">
        <f>'実質公債費比率（分子）の構造'!K$50</f>
        <v>119</v>
      </c>
      <c r="C44" s="176"/>
      <c r="D44" s="176"/>
      <c r="E44" s="176">
        <f>'実質公債費比率（分子）の構造'!L$50</f>
        <v>128</v>
      </c>
      <c r="F44" s="176"/>
      <c r="G44" s="176"/>
      <c r="H44" s="176">
        <f>'実質公債費比率（分子）の構造'!M$50</f>
        <v>130</v>
      </c>
      <c r="I44" s="176"/>
      <c r="J44" s="176"/>
      <c r="K44" s="176">
        <f>'実質公債費比率（分子）の構造'!N$50</f>
        <v>132</v>
      </c>
      <c r="L44" s="176"/>
      <c r="M44" s="176"/>
      <c r="N44" s="176">
        <f>'実質公債費比率（分子）の構造'!O$50</f>
        <v>17</v>
      </c>
      <c r="O44" s="176"/>
      <c r="P44" s="176"/>
    </row>
    <row r="45" spans="1:16" x14ac:dyDescent="0.1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69</v>
      </c>
      <c r="B46" s="176">
        <f>'実質公債費比率（分子）の構造'!K$48</f>
        <v>911</v>
      </c>
      <c r="C46" s="176"/>
      <c r="D46" s="176"/>
      <c r="E46" s="176">
        <f>'実質公債費比率（分子）の構造'!L$48</f>
        <v>943</v>
      </c>
      <c r="F46" s="176"/>
      <c r="G46" s="176"/>
      <c r="H46" s="176">
        <f>'実質公債費比率（分子）の構造'!M$48</f>
        <v>661</v>
      </c>
      <c r="I46" s="176"/>
      <c r="J46" s="176"/>
      <c r="K46" s="176">
        <f>'実質公債費比率（分子）の構造'!N$48</f>
        <v>744</v>
      </c>
      <c r="L46" s="176"/>
      <c r="M46" s="176"/>
      <c r="N46" s="176">
        <f>'実質公債費比率（分子）の構造'!O$48</f>
        <v>695</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3381</v>
      </c>
      <c r="C49" s="176"/>
      <c r="D49" s="176"/>
      <c r="E49" s="176">
        <f>'実質公債費比率（分子）の構造'!L$45</f>
        <v>3369</v>
      </c>
      <c r="F49" s="176"/>
      <c r="G49" s="176"/>
      <c r="H49" s="176">
        <f>'実質公債費比率（分子）の構造'!M$45</f>
        <v>3307</v>
      </c>
      <c r="I49" s="176"/>
      <c r="J49" s="176"/>
      <c r="K49" s="176">
        <f>'実質公債費比率（分子）の構造'!N$45</f>
        <v>3236</v>
      </c>
      <c r="L49" s="176"/>
      <c r="M49" s="176"/>
      <c r="N49" s="176">
        <f>'実質公債費比率（分子）の構造'!O$45</f>
        <v>3037</v>
      </c>
      <c r="O49" s="176"/>
      <c r="P49" s="176"/>
    </row>
    <row r="50" spans="1:16" x14ac:dyDescent="0.15">
      <c r="A50" s="176" t="s">
        <v>73</v>
      </c>
      <c r="B50" s="176" t="e">
        <f>NA()</f>
        <v>#N/A</v>
      </c>
      <c r="C50" s="176">
        <f>IF(ISNUMBER('実質公債費比率（分子）の構造'!K$53),'実質公債費比率（分子）の構造'!K$53,NA())</f>
        <v>1411</v>
      </c>
      <c r="D50" s="176" t="e">
        <f>NA()</f>
        <v>#N/A</v>
      </c>
      <c r="E50" s="176" t="e">
        <f>NA()</f>
        <v>#N/A</v>
      </c>
      <c r="F50" s="176">
        <f>IF(ISNUMBER('実質公債費比率（分子）の構造'!L$53),'実質公債費比率（分子）の構造'!L$53,NA())</f>
        <v>1406</v>
      </c>
      <c r="G50" s="176" t="e">
        <f>NA()</f>
        <v>#N/A</v>
      </c>
      <c r="H50" s="176" t="e">
        <f>NA()</f>
        <v>#N/A</v>
      </c>
      <c r="I50" s="176">
        <f>IF(ISNUMBER('実質公債費比率（分子）の構造'!M$53),'実質公債費比率（分子）の構造'!M$53,NA())</f>
        <v>1168</v>
      </c>
      <c r="J50" s="176" t="e">
        <f>NA()</f>
        <v>#N/A</v>
      </c>
      <c r="K50" s="176" t="e">
        <f>NA()</f>
        <v>#N/A</v>
      </c>
      <c r="L50" s="176">
        <f>IF(ISNUMBER('実質公債費比率（分子）の構造'!N$53),'実質公債費比率（分子）の構造'!N$53,NA())</f>
        <v>1301</v>
      </c>
      <c r="M50" s="176" t="e">
        <f>NA()</f>
        <v>#N/A</v>
      </c>
      <c r="N50" s="176" t="e">
        <f>NA()</f>
        <v>#N/A</v>
      </c>
      <c r="O50" s="176">
        <f>IF(ISNUMBER('実質公債費比率（分子）の構造'!O$53),'実質公債費比率（分子）の構造'!O$53,NA())</f>
        <v>1131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28187</v>
      </c>
      <c r="E56" s="175"/>
      <c r="F56" s="175"/>
      <c r="G56" s="175">
        <f>'将来負担比率（分子）の構造'!J$52</f>
        <v>33599</v>
      </c>
      <c r="H56" s="175"/>
      <c r="I56" s="175"/>
      <c r="J56" s="175">
        <f>'将来負担比率（分子）の構造'!K$52</f>
        <v>32988</v>
      </c>
      <c r="K56" s="175"/>
      <c r="L56" s="175"/>
      <c r="M56" s="175">
        <f>'将来負担比率（分子）の構造'!L$52</f>
        <v>33049</v>
      </c>
      <c r="N56" s="175"/>
      <c r="O56" s="175"/>
      <c r="P56" s="175">
        <f>'将来負担比率（分子）の構造'!M$52</f>
        <v>34318</v>
      </c>
    </row>
    <row r="57" spans="1:16" x14ac:dyDescent="0.15">
      <c r="A57" s="175" t="s">
        <v>44</v>
      </c>
      <c r="B57" s="175"/>
      <c r="C57" s="175"/>
      <c r="D57" s="175">
        <f>'将来負担比率（分子）の構造'!I$51</f>
        <v>1425</v>
      </c>
      <c r="E57" s="175"/>
      <c r="F57" s="175"/>
      <c r="G57" s="175">
        <f>'将来負担比率（分子）の構造'!J$51</f>
        <v>1376</v>
      </c>
      <c r="H57" s="175"/>
      <c r="I57" s="175"/>
      <c r="J57" s="175">
        <f>'将来負担比率（分子）の構造'!K$51</f>
        <v>1468</v>
      </c>
      <c r="K57" s="175"/>
      <c r="L57" s="175"/>
      <c r="M57" s="175">
        <f>'将来負担比率（分子）の構造'!L$51</f>
        <v>1635</v>
      </c>
      <c r="N57" s="175"/>
      <c r="O57" s="175"/>
      <c r="P57" s="175">
        <f>'将来負担比率（分子）の構造'!M$51</f>
        <v>1957</v>
      </c>
    </row>
    <row r="58" spans="1:16" x14ac:dyDescent="0.15">
      <c r="A58" s="175" t="s">
        <v>43</v>
      </c>
      <c r="B58" s="175"/>
      <c r="C58" s="175"/>
      <c r="D58" s="175">
        <f>'将来負担比率（分子）の構造'!I$50</f>
        <v>5334</v>
      </c>
      <c r="E58" s="175"/>
      <c r="F58" s="175"/>
      <c r="G58" s="175">
        <f>'将来負担比率（分子）の構造'!J$50</f>
        <v>4660</v>
      </c>
      <c r="H58" s="175"/>
      <c r="I58" s="175"/>
      <c r="J58" s="175">
        <f>'将来負担比率（分子）の構造'!K$50</f>
        <v>4336</v>
      </c>
      <c r="K58" s="175"/>
      <c r="L58" s="175"/>
      <c r="M58" s="175">
        <f>'将来負担比率（分子）の構造'!L$50</f>
        <v>4470</v>
      </c>
      <c r="N58" s="175"/>
      <c r="O58" s="175"/>
      <c r="P58" s="175">
        <f>'将来負担比率（分子）の構造'!M$50</f>
        <v>4973</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4105</v>
      </c>
      <c r="C62" s="175"/>
      <c r="D62" s="175"/>
      <c r="E62" s="175">
        <f>'将来負担比率（分子）の構造'!J$45</f>
        <v>4056</v>
      </c>
      <c r="F62" s="175"/>
      <c r="G62" s="175"/>
      <c r="H62" s="175">
        <f>'将来負担比率（分子）の構造'!K$45</f>
        <v>3980</v>
      </c>
      <c r="I62" s="175"/>
      <c r="J62" s="175"/>
      <c r="K62" s="175">
        <f>'将来負担比率（分子）の構造'!L$45</f>
        <v>3904</v>
      </c>
      <c r="L62" s="175"/>
      <c r="M62" s="175"/>
      <c r="N62" s="175">
        <f>'将来負担比率（分子）の構造'!M$45</f>
        <v>3831</v>
      </c>
      <c r="O62" s="175"/>
      <c r="P62" s="175"/>
    </row>
    <row r="63" spans="1:16" x14ac:dyDescent="0.1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35</v>
      </c>
      <c r="B64" s="175">
        <f>'将来負担比率（分子）の構造'!I$43</f>
        <v>10846</v>
      </c>
      <c r="C64" s="175"/>
      <c r="D64" s="175"/>
      <c r="E64" s="175">
        <f>'将来負担比率（分子）の構造'!J$43</f>
        <v>15416</v>
      </c>
      <c r="F64" s="175"/>
      <c r="G64" s="175"/>
      <c r="H64" s="175">
        <f>'将来負担比率（分子）の構造'!K$43</f>
        <v>12627</v>
      </c>
      <c r="I64" s="175"/>
      <c r="J64" s="175"/>
      <c r="K64" s="175">
        <f>'将来負担比率（分子）の構造'!L$43</f>
        <v>12867</v>
      </c>
      <c r="L64" s="175"/>
      <c r="M64" s="175"/>
      <c r="N64" s="175">
        <f>'将来負担比率（分子）の構造'!M$43</f>
        <v>13524</v>
      </c>
      <c r="O64" s="175"/>
      <c r="P64" s="175"/>
    </row>
    <row r="65" spans="1:16" x14ac:dyDescent="0.15">
      <c r="A65" s="175" t="s">
        <v>34</v>
      </c>
      <c r="B65" s="175">
        <f>'将来負担比率（分子）の構造'!I$42</f>
        <v>554</v>
      </c>
      <c r="C65" s="175"/>
      <c r="D65" s="175"/>
      <c r="E65" s="175">
        <f>'将来負担比率（分子）の構造'!J$42</f>
        <v>443</v>
      </c>
      <c r="F65" s="175"/>
      <c r="G65" s="175"/>
      <c r="H65" s="175">
        <f>'将来負担比率（分子）の構造'!K$42</f>
        <v>320</v>
      </c>
      <c r="I65" s="175"/>
      <c r="J65" s="175"/>
      <c r="K65" s="175">
        <f>'将来負担比率（分子）の構造'!L$42</f>
        <v>44</v>
      </c>
      <c r="L65" s="175"/>
      <c r="M65" s="175"/>
      <c r="N65" s="175">
        <f>'将来負担比率（分子）の構造'!M$42</f>
        <v>27</v>
      </c>
      <c r="O65" s="175"/>
      <c r="P65" s="175"/>
    </row>
    <row r="66" spans="1:16" x14ac:dyDescent="0.15">
      <c r="A66" s="175" t="s">
        <v>33</v>
      </c>
      <c r="B66" s="175">
        <f>'将来負担比率（分子）の構造'!I$41</f>
        <v>30042</v>
      </c>
      <c r="C66" s="175"/>
      <c r="D66" s="175"/>
      <c r="E66" s="175">
        <f>'将来負担比率（分子）の構造'!J$41</f>
        <v>30585</v>
      </c>
      <c r="F66" s="175"/>
      <c r="G66" s="175"/>
      <c r="H66" s="175">
        <f>'将来負担比率（分子）の構造'!K$41</f>
        <v>31149</v>
      </c>
      <c r="I66" s="175"/>
      <c r="J66" s="175"/>
      <c r="K66" s="175">
        <f>'将来負担比率（分子）の構造'!L$41</f>
        <v>32053</v>
      </c>
      <c r="L66" s="175"/>
      <c r="M66" s="175"/>
      <c r="N66" s="175">
        <f>'将来負担比率（分子）の構造'!M$41</f>
        <v>31125</v>
      </c>
      <c r="O66" s="175"/>
      <c r="P66" s="175"/>
    </row>
    <row r="67" spans="1:16" x14ac:dyDescent="0.15">
      <c r="A67" s="175" t="s">
        <v>77</v>
      </c>
      <c r="B67" s="175" t="e">
        <f>NA()</f>
        <v>#N/A</v>
      </c>
      <c r="C67" s="175">
        <f>IF(ISNUMBER('将来負担比率（分子）の構造'!I$53), IF('将来負担比率（分子）の構造'!I$53 &lt; 0, 0, '将来負担比率（分子）の構造'!I$53), NA())</f>
        <v>10601</v>
      </c>
      <c r="D67" s="175" t="e">
        <f>NA()</f>
        <v>#N/A</v>
      </c>
      <c r="E67" s="175" t="e">
        <f>NA()</f>
        <v>#N/A</v>
      </c>
      <c r="F67" s="175">
        <f>IF(ISNUMBER('将来負担比率（分子）の構造'!J$53), IF('将来負担比率（分子）の構造'!J$53 &lt; 0, 0, '将来負担比率（分子）の構造'!J$53), NA())</f>
        <v>10865</v>
      </c>
      <c r="G67" s="175" t="e">
        <f>NA()</f>
        <v>#N/A</v>
      </c>
      <c r="H67" s="175" t="e">
        <f>NA()</f>
        <v>#N/A</v>
      </c>
      <c r="I67" s="175">
        <f>IF(ISNUMBER('将来負担比率（分子）の構造'!K$53), IF('将来負担比率（分子）の構造'!K$53 &lt; 0, 0, '将来負担比率（分子）の構造'!K$53), NA())</f>
        <v>9283</v>
      </c>
      <c r="J67" s="175" t="e">
        <f>NA()</f>
        <v>#N/A</v>
      </c>
      <c r="K67" s="175" t="e">
        <f>NA()</f>
        <v>#N/A</v>
      </c>
      <c r="L67" s="175">
        <f>IF(ISNUMBER('将来負担比率（分子）の構造'!L$53), IF('将来負担比率（分子）の構造'!L$53 &lt; 0, 0, '将来負担比率（分子）の構造'!L$53), NA())</f>
        <v>9714</v>
      </c>
      <c r="M67" s="175" t="e">
        <f>NA()</f>
        <v>#N/A</v>
      </c>
      <c r="N67" s="175" t="e">
        <f>NA()</f>
        <v>#N/A</v>
      </c>
      <c r="O67" s="175">
        <f>IF(ISNUMBER('将来負担比率（分子）の構造'!M$53), IF('将来負担比率（分子）の構造'!M$53 &lt; 0, 0, '将来負担比率（分子）の構造'!M$53), NA())</f>
        <v>7260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1624</v>
      </c>
      <c r="C72" s="179">
        <f>基金残高に係る経年分析!G55</f>
        <v>1625</v>
      </c>
      <c r="D72" s="179">
        <f>基金残高に係る経年分析!H55</f>
        <v>1625</v>
      </c>
    </row>
    <row r="73" spans="1:16" x14ac:dyDescent="0.15">
      <c r="A73" s="178" t="s">
        <v>80</v>
      </c>
      <c r="B73" s="179">
        <f>基金残高に係る経年分析!F56</f>
        <v>789</v>
      </c>
      <c r="C73" s="179">
        <f>基金残高に係る経年分析!G56</f>
        <v>827</v>
      </c>
      <c r="D73" s="179">
        <f>基金残高に係る経年分析!H56</f>
        <v>1248</v>
      </c>
    </row>
    <row r="74" spans="1:16" x14ac:dyDescent="0.15">
      <c r="A74" s="178" t="s">
        <v>81</v>
      </c>
      <c r="B74" s="179">
        <f>基金残高に係る経年分析!F57</f>
        <v>2990</v>
      </c>
      <c r="C74" s="179">
        <f>基金残高に係る経年分析!G57</f>
        <v>2823</v>
      </c>
      <c r="D74" s="179">
        <f>基金残高に係る経年分析!H57</f>
        <v>2736</v>
      </c>
    </row>
  </sheetData>
  <sheetProtection algorithmName="SHA-512" hashValue="uh46h+SB0FmKPjOadfKMiwa6WB3WQtcgYYwRenlfrjVLh/ZJUTbdzzd5bJTP1Of/AwSGU1GuCx7nJgsJu/30Eg==" saltValue="TLokPeg3hPwZmHN3MDLFD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安井　大輔</cp:lastModifiedBy>
  <cp:lastPrinted>2024-03-22T02:45:52Z</cp:lastPrinted>
  <dcterms:created xsi:type="dcterms:W3CDTF">2024-02-05T02:42:42Z</dcterms:created>
  <dcterms:modified xsi:type="dcterms:W3CDTF">2024-09-18T00:21:46Z</dcterms:modified>
  <cp:category/>
</cp:coreProperties>
</file>